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8" i="2" l="1"/>
  <c r="I166" i="2"/>
  <c r="K204" i="2" l="1"/>
  <c r="I130" i="2"/>
  <c r="I76" i="2"/>
  <c r="I106" i="2" l="1"/>
  <c r="I112" i="2"/>
  <c r="I124" i="2"/>
  <c r="I57" i="2"/>
  <c r="I88" i="2"/>
  <c r="J190" i="2" l="1"/>
  <c r="J88" i="2"/>
  <c r="I214" i="2" l="1"/>
  <c r="I210" i="2" l="1"/>
  <c r="J118" i="2" l="1"/>
  <c r="L242" i="2"/>
  <c r="K242" i="2"/>
  <c r="I242" i="2"/>
  <c r="H242" i="2"/>
  <c r="G242" i="2"/>
  <c r="J188" i="2"/>
  <c r="F188" i="2" s="1"/>
  <c r="F224" i="2"/>
  <c r="J234" i="2"/>
  <c r="F236" i="2"/>
  <c r="F230" i="2"/>
  <c r="F218" i="2"/>
  <c r="F212" i="2"/>
  <c r="F206" i="2"/>
  <c r="F200" i="2"/>
  <c r="F194" i="2"/>
  <c r="F182" i="2"/>
  <c r="F176" i="2"/>
  <c r="F170" i="2"/>
  <c r="F164" i="2"/>
  <c r="F158" i="2"/>
  <c r="F152" i="2"/>
  <c r="F146" i="2"/>
  <c r="J242" i="2" l="1"/>
  <c r="F140" i="2"/>
  <c r="F134" i="2"/>
  <c r="F128" i="2"/>
  <c r="F122" i="2"/>
  <c r="H117" i="2"/>
  <c r="I117" i="2"/>
  <c r="J117" i="2"/>
  <c r="K117" i="2"/>
  <c r="L117" i="2"/>
  <c r="F116" i="2"/>
  <c r="F110" i="2"/>
  <c r="F104" i="2" l="1"/>
  <c r="F98" i="2"/>
  <c r="F92" i="2"/>
  <c r="F80" i="2"/>
  <c r="F86" i="2"/>
  <c r="F74" i="2"/>
  <c r="F68" i="2"/>
  <c r="F57" i="2"/>
  <c r="F62" i="2"/>
  <c r="F56" i="2"/>
  <c r="F50" i="2"/>
  <c r="F44" i="2"/>
  <c r="F45" i="2"/>
  <c r="F38" i="2"/>
  <c r="F32" i="2"/>
  <c r="F26" i="2"/>
  <c r="F20" i="2"/>
  <c r="F14" i="2"/>
  <c r="G15" i="2"/>
  <c r="H15" i="2"/>
  <c r="I15" i="2"/>
  <c r="J15" i="2"/>
  <c r="K15" i="2"/>
  <c r="L15" i="2"/>
  <c r="F242" i="2" l="1"/>
  <c r="F239" i="2"/>
  <c r="F238" i="2"/>
  <c r="F237" i="2"/>
  <c r="F235" i="2"/>
  <c r="L234" i="2"/>
  <c r="K234" i="2"/>
  <c r="I234" i="2"/>
  <c r="H234" i="2"/>
  <c r="G234" i="2"/>
  <c r="F234" i="2" l="1"/>
  <c r="J115" i="2"/>
  <c r="J82" i="2"/>
  <c r="J81" i="2"/>
  <c r="J79" i="2"/>
  <c r="J16" i="2"/>
  <c r="J13" i="2"/>
  <c r="I13" i="2"/>
  <c r="F19" i="2" l="1"/>
  <c r="F21" i="2"/>
  <c r="F22" i="2"/>
  <c r="F23" i="2"/>
  <c r="F25" i="2"/>
  <c r="F27" i="2"/>
  <c r="F28" i="2"/>
  <c r="F29" i="2"/>
  <c r="F31" i="2"/>
  <c r="F33" i="2"/>
  <c r="F35" i="2"/>
  <c r="F37" i="2"/>
  <c r="F39" i="2"/>
  <c r="F41" i="2"/>
  <c r="F43" i="2"/>
  <c r="F46" i="2"/>
  <c r="F47" i="2"/>
  <c r="F49" i="2"/>
  <c r="F51" i="2"/>
  <c r="F52" i="2"/>
  <c r="F53" i="2"/>
  <c r="F55" i="2"/>
  <c r="F58" i="2"/>
  <c r="F59" i="2"/>
  <c r="F61" i="2"/>
  <c r="F63" i="2"/>
  <c r="F64" i="2"/>
  <c r="F65" i="2"/>
  <c r="F73" i="2"/>
  <c r="F75" i="2"/>
  <c r="F76" i="2"/>
  <c r="F77" i="2"/>
  <c r="F85" i="2"/>
  <c r="F87" i="2"/>
  <c r="F88" i="2"/>
  <c r="F89" i="2"/>
  <c r="F91" i="2"/>
  <c r="F93" i="2"/>
  <c r="F95" i="2"/>
  <c r="F97" i="2"/>
  <c r="F99" i="2"/>
  <c r="F100" i="2"/>
  <c r="F101" i="2"/>
  <c r="F103" i="2"/>
  <c r="F105" i="2"/>
  <c r="F107" i="2"/>
  <c r="F109" i="2"/>
  <c r="F111" i="2"/>
  <c r="F113" i="2"/>
  <c r="F121" i="2"/>
  <c r="F123" i="2"/>
  <c r="F125" i="2"/>
  <c r="F127" i="2"/>
  <c r="F129" i="2"/>
  <c r="F130" i="2"/>
  <c r="F131" i="2"/>
  <c r="F133" i="2"/>
  <c r="F135" i="2"/>
  <c r="F136" i="2"/>
  <c r="F137" i="2"/>
  <c r="F139" i="2"/>
  <c r="F141" i="2"/>
  <c r="F142" i="2"/>
  <c r="F143" i="2"/>
  <c r="F145" i="2"/>
  <c r="F147" i="2"/>
  <c r="F148" i="2"/>
  <c r="F149" i="2"/>
  <c r="F151" i="2"/>
  <c r="F153" i="2"/>
  <c r="F155" i="2"/>
  <c r="F157" i="2"/>
  <c r="F159" i="2"/>
  <c r="F160" i="2"/>
  <c r="F161" i="2"/>
  <c r="F167" i="2"/>
  <c r="F165" i="2"/>
  <c r="F163" i="2"/>
  <c r="F169" i="2"/>
  <c r="F171" i="2"/>
  <c r="F172" i="2"/>
  <c r="F173" i="2"/>
  <c r="F175" i="2"/>
  <c r="F177" i="2"/>
  <c r="F179" i="2"/>
  <c r="F181" i="2"/>
  <c r="F183" i="2"/>
  <c r="F184" i="2"/>
  <c r="F185" i="2"/>
  <c r="F193" i="2"/>
  <c r="F195" i="2"/>
  <c r="F196" i="2"/>
  <c r="F197" i="2"/>
  <c r="F199" i="2"/>
  <c r="F201" i="2"/>
  <c r="F202" i="2"/>
  <c r="F203" i="2"/>
  <c r="F205" i="2"/>
  <c r="F207" i="2"/>
  <c r="F209" i="2"/>
  <c r="F211" i="2"/>
  <c r="F213" i="2"/>
  <c r="F215" i="2"/>
  <c r="F217" i="2"/>
  <c r="F219" i="2"/>
  <c r="F220" i="2"/>
  <c r="F221" i="2"/>
  <c r="F223" i="2"/>
  <c r="F225" i="2"/>
  <c r="F226" i="2"/>
  <c r="F227" i="2"/>
  <c r="F229" i="2"/>
  <c r="F231" i="2"/>
  <c r="F232" i="2"/>
  <c r="F233" i="2"/>
  <c r="K228" i="2"/>
  <c r="L228" i="2"/>
  <c r="K222" i="2"/>
  <c r="L222" i="2"/>
  <c r="J210" i="2"/>
  <c r="K210" i="2"/>
  <c r="L210" i="2"/>
  <c r="L204" i="2"/>
  <c r="K198" i="2"/>
  <c r="L198" i="2"/>
  <c r="J192" i="2"/>
  <c r="K192" i="2"/>
  <c r="L192" i="2"/>
  <c r="K180" i="2"/>
  <c r="L180" i="2"/>
  <c r="K174" i="2"/>
  <c r="L174" i="2"/>
  <c r="K168" i="2"/>
  <c r="L168" i="2"/>
  <c r="L162" i="2"/>
  <c r="L156" i="2"/>
  <c r="L150" i="2"/>
  <c r="K144" i="2"/>
  <c r="L144" i="2"/>
  <c r="L138" i="2"/>
  <c r="K132" i="2"/>
  <c r="L132" i="2"/>
  <c r="L126" i="2"/>
  <c r="L115" i="2"/>
  <c r="L118" i="2"/>
  <c r="L119" i="2"/>
  <c r="L120" i="2"/>
  <c r="K108" i="2"/>
  <c r="L108" i="2"/>
  <c r="K102" i="2"/>
  <c r="L102" i="2"/>
  <c r="K96" i="2"/>
  <c r="L96" i="2"/>
  <c r="L90" i="2"/>
  <c r="L79" i="2"/>
  <c r="L81" i="2"/>
  <c r="L82" i="2"/>
  <c r="L83" i="2"/>
  <c r="L84" i="2"/>
  <c r="L67" i="2"/>
  <c r="L69" i="2"/>
  <c r="L70" i="2"/>
  <c r="L71" i="2"/>
  <c r="L72" i="2"/>
  <c r="L66" i="2" s="1"/>
  <c r="L60" i="2"/>
  <c r="K60" i="2"/>
  <c r="L243" i="2" l="1"/>
  <c r="L78" i="2"/>
  <c r="L114" i="2"/>
  <c r="L13" i="2"/>
  <c r="L241" i="2" s="1"/>
  <c r="L16" i="2"/>
  <c r="L244" i="2" s="1"/>
  <c r="L17" i="2"/>
  <c r="L245" i="2" s="1"/>
  <c r="L18" i="2"/>
  <c r="K13" i="2"/>
  <c r="K16" i="2"/>
  <c r="K17" i="2"/>
  <c r="K18" i="2"/>
  <c r="L54" i="2"/>
  <c r="L48" i="2"/>
  <c r="L42" i="2"/>
  <c r="L36" i="2"/>
  <c r="L30" i="2"/>
  <c r="L24" i="2"/>
  <c r="L12" i="2" l="1"/>
  <c r="L240" i="2" s="1"/>
  <c r="F208" i="2"/>
  <c r="I16" i="2"/>
  <c r="I228" i="2"/>
  <c r="J228" i="2"/>
  <c r="H228" i="2"/>
  <c r="G228" i="2"/>
  <c r="I84" i="2"/>
  <c r="I94" i="2"/>
  <c r="I82" i="2" s="1"/>
  <c r="F228" i="2" l="1"/>
  <c r="I204" i="2"/>
  <c r="I118" i="2"/>
  <c r="I190" i="2"/>
  <c r="H94" i="2"/>
  <c r="F94" i="2" s="1"/>
  <c r="H112" i="2"/>
  <c r="F112" i="2" s="1"/>
  <c r="H166" i="2"/>
  <c r="F166" i="2" s="1"/>
  <c r="H154" i="2"/>
  <c r="F154" i="2" s="1"/>
  <c r="H106" i="2"/>
  <c r="F106" i="2" s="1"/>
  <c r="H40" i="2"/>
  <c r="F40" i="2" s="1"/>
  <c r="H34" i="2"/>
  <c r="F34" i="2" s="1"/>
  <c r="H115" i="2" l="1"/>
  <c r="I189" i="2"/>
  <c r="I187" i="2"/>
  <c r="I115" i="2"/>
  <c r="J60" i="2"/>
  <c r="I60" i="2"/>
  <c r="H60" i="2"/>
  <c r="G60" i="2"/>
  <c r="J180" i="2"/>
  <c r="I180" i="2"/>
  <c r="H180" i="2"/>
  <c r="G180" i="2"/>
  <c r="F180" i="2" l="1"/>
  <c r="F60" i="2"/>
  <c r="K191" i="2"/>
  <c r="K190" i="2"/>
  <c r="K189" i="2"/>
  <c r="K187" i="2"/>
  <c r="K162" i="2"/>
  <c r="K156" i="2"/>
  <c r="K150" i="2"/>
  <c r="K138" i="2"/>
  <c r="K126" i="2"/>
  <c r="K120" i="2"/>
  <c r="K119" i="2"/>
  <c r="K118" i="2"/>
  <c r="K115" i="2"/>
  <c r="K90" i="2"/>
  <c r="K84" i="2"/>
  <c r="K83" i="2"/>
  <c r="K82" i="2"/>
  <c r="K81" i="2"/>
  <c r="K79" i="2"/>
  <c r="K24" i="2"/>
  <c r="K67" i="2"/>
  <c r="K69" i="2"/>
  <c r="K70" i="2"/>
  <c r="K71" i="2"/>
  <c r="K72" i="2"/>
  <c r="K66" i="2" s="1"/>
  <c r="J72" i="2"/>
  <c r="J66" i="2" s="1"/>
  <c r="K54" i="2"/>
  <c r="K48" i="2"/>
  <c r="K42" i="2"/>
  <c r="K36" i="2"/>
  <c r="K30" i="2"/>
  <c r="K243" i="2" l="1"/>
  <c r="K12" i="2"/>
  <c r="K114" i="2"/>
  <c r="K78" i="2"/>
  <c r="K245" i="2"/>
  <c r="K244" i="2"/>
  <c r="K186" i="2"/>
  <c r="K241" i="2"/>
  <c r="H178" i="2"/>
  <c r="F178" i="2" s="1"/>
  <c r="H189" i="2"/>
  <c r="K240" i="2" l="1"/>
  <c r="H118" i="2"/>
  <c r="G174" i="2"/>
  <c r="I174" i="2"/>
  <c r="J174" i="2"/>
  <c r="H174" i="2"/>
  <c r="G108" i="2"/>
  <c r="I108" i="2"/>
  <c r="J108" i="2"/>
  <c r="H108" i="2"/>
  <c r="F108" i="2" l="1"/>
  <c r="F174" i="2"/>
  <c r="G214" i="2"/>
  <c r="F214" i="2" s="1"/>
  <c r="G13" i="2" l="1"/>
  <c r="H13" i="2"/>
  <c r="F15" i="2"/>
  <c r="G16" i="2"/>
  <c r="H16" i="2"/>
  <c r="G17" i="2"/>
  <c r="H17" i="2"/>
  <c r="I17" i="2"/>
  <c r="J17" i="2"/>
  <c r="G187" i="2"/>
  <c r="H187" i="2"/>
  <c r="J187" i="2"/>
  <c r="G189" i="2"/>
  <c r="J189" i="2"/>
  <c r="G190" i="2"/>
  <c r="H190" i="2"/>
  <c r="G191" i="2"/>
  <c r="H191" i="2"/>
  <c r="I191" i="2"/>
  <c r="J191" i="2"/>
  <c r="G119" i="2"/>
  <c r="G117" i="2"/>
  <c r="G115" i="2"/>
  <c r="H102" i="2"/>
  <c r="I102" i="2"/>
  <c r="J102" i="2"/>
  <c r="H96" i="2"/>
  <c r="I96" i="2"/>
  <c r="J96" i="2"/>
  <c r="J90" i="2"/>
  <c r="I90" i="2"/>
  <c r="H90" i="2"/>
  <c r="H84" i="2"/>
  <c r="J84" i="2"/>
  <c r="H83" i="2"/>
  <c r="I83" i="2"/>
  <c r="J83" i="2"/>
  <c r="H81" i="2"/>
  <c r="I81" i="2"/>
  <c r="I243" i="2" s="1"/>
  <c r="H79" i="2"/>
  <c r="I79" i="2"/>
  <c r="H72" i="2"/>
  <c r="H66" i="2" s="1"/>
  <c r="I72" i="2"/>
  <c r="I66" i="2" s="1"/>
  <c r="H71" i="2"/>
  <c r="I71" i="2"/>
  <c r="J71" i="2"/>
  <c r="H70" i="2"/>
  <c r="I70" i="2"/>
  <c r="I244" i="2" s="1"/>
  <c r="J70" i="2"/>
  <c r="J244" i="2" s="1"/>
  <c r="H69" i="2"/>
  <c r="H243" i="2" s="1"/>
  <c r="I69" i="2"/>
  <c r="J69" i="2"/>
  <c r="H67" i="2"/>
  <c r="I67" i="2"/>
  <c r="J67" i="2"/>
  <c r="I78" i="2" l="1"/>
  <c r="J243" i="2"/>
  <c r="F13" i="2"/>
  <c r="J78" i="2"/>
  <c r="I241" i="2"/>
  <c r="F190" i="2"/>
  <c r="F191" i="2"/>
  <c r="F187" i="2"/>
  <c r="F17" i="2"/>
  <c r="F189" i="2"/>
  <c r="F16" i="2"/>
  <c r="H82" i="2"/>
  <c r="H244" i="2" s="1"/>
  <c r="H241" i="2"/>
  <c r="H78" i="2"/>
  <c r="J222" i="2" l="1"/>
  <c r="I222" i="2"/>
  <c r="H222" i="2"/>
  <c r="G222" i="2"/>
  <c r="F222" i="2" l="1"/>
  <c r="J168" i="2"/>
  <c r="I168" i="2"/>
  <c r="H168" i="2"/>
  <c r="G168" i="2"/>
  <c r="F168" i="2" l="1"/>
  <c r="J204" i="2" l="1"/>
  <c r="J198" i="2"/>
  <c r="J186" i="2" s="1"/>
  <c r="J162" i="2"/>
  <c r="J156" i="2"/>
  <c r="J150" i="2"/>
  <c r="J144" i="2"/>
  <c r="J138" i="2"/>
  <c r="J132" i="2"/>
  <c r="J126" i="2"/>
  <c r="J120" i="2"/>
  <c r="J119" i="2"/>
  <c r="F117" i="2"/>
  <c r="F115" i="2"/>
  <c r="J54" i="2"/>
  <c r="J48" i="2"/>
  <c r="J42" i="2"/>
  <c r="J36" i="2"/>
  <c r="J30" i="2"/>
  <c r="J24" i="2"/>
  <c r="J18" i="2"/>
  <c r="J114" i="2" l="1"/>
  <c r="J12" i="2"/>
  <c r="J240" i="2" s="1"/>
  <c r="J241" i="2"/>
  <c r="J245" i="2"/>
  <c r="G144" i="2"/>
  <c r="I144" i="2" l="1"/>
  <c r="H144" i="2"/>
  <c r="F144" i="2" l="1"/>
  <c r="I24" i="2"/>
  <c r="H24" i="2"/>
  <c r="G24" i="2"/>
  <c r="F24" i="2" l="1"/>
  <c r="G124" i="2"/>
  <c r="F124" i="2" s="1"/>
  <c r="G118" i="2" l="1"/>
  <c r="F118" i="2" s="1"/>
  <c r="G82" i="2"/>
  <c r="F82" i="2" s="1"/>
  <c r="H204" i="2" l="1"/>
  <c r="G204" i="2"/>
  <c r="I138" i="2"/>
  <c r="H138" i="2"/>
  <c r="G138" i="2"/>
  <c r="I132" i="2"/>
  <c r="H132" i="2"/>
  <c r="G132" i="2"/>
  <c r="I126" i="2"/>
  <c r="H126" i="2"/>
  <c r="G126" i="2"/>
  <c r="I120" i="2"/>
  <c r="H120" i="2"/>
  <c r="G120" i="2"/>
  <c r="G84" i="2"/>
  <c r="F84" i="2" s="1"/>
  <c r="F138" i="2" l="1"/>
  <c r="F132" i="2"/>
  <c r="F126" i="2"/>
  <c r="F120" i="2"/>
  <c r="F204" i="2"/>
  <c r="I18" i="2"/>
  <c r="H18" i="2"/>
  <c r="G18" i="2"/>
  <c r="F18" i="2" l="1"/>
  <c r="I198" i="2"/>
  <c r="H198" i="2"/>
  <c r="G198" i="2"/>
  <c r="G210" i="2"/>
  <c r="F198" i="2" l="1"/>
  <c r="I150" i="2"/>
  <c r="I119" i="2"/>
  <c r="H119" i="2"/>
  <c r="F119" i="2" l="1"/>
  <c r="G67" i="2"/>
  <c r="F67" i="2" s="1"/>
  <c r="G69" i="2"/>
  <c r="G70" i="2"/>
  <c r="F70" i="2" s="1"/>
  <c r="F244" i="2" s="1"/>
  <c r="G71" i="2"/>
  <c r="G72" i="2"/>
  <c r="F72" i="2" s="1"/>
  <c r="F69" i="2" l="1"/>
  <c r="F71" i="2"/>
  <c r="G244" i="2"/>
  <c r="G66" i="2"/>
  <c r="F66" i="2" s="1"/>
  <c r="G30" i="2" l="1"/>
  <c r="G79" i="2"/>
  <c r="F79" i="2" s="1"/>
  <c r="F241" i="2" s="1"/>
  <c r="G81" i="2"/>
  <c r="G83" i="2"/>
  <c r="G90" i="2"/>
  <c r="F90" i="2" s="1"/>
  <c r="G96" i="2"/>
  <c r="F96" i="2" s="1"/>
  <c r="G102" i="2"/>
  <c r="F102" i="2" s="1"/>
  <c r="G192" i="2"/>
  <c r="H192" i="2"/>
  <c r="I192" i="2"/>
  <c r="I186" i="2" s="1"/>
  <c r="I216" i="2"/>
  <c r="H216" i="2"/>
  <c r="G216" i="2"/>
  <c r="H210" i="2"/>
  <c r="I162" i="2"/>
  <c r="H162" i="2"/>
  <c r="G162" i="2"/>
  <c r="I156" i="2"/>
  <c r="I114" i="2" s="1"/>
  <c r="H156" i="2"/>
  <c r="G156" i="2"/>
  <c r="H150" i="2"/>
  <c r="G150" i="2"/>
  <c r="I54" i="2"/>
  <c r="H54" i="2"/>
  <c r="G54" i="2"/>
  <c r="I48" i="2"/>
  <c r="H48" i="2"/>
  <c r="G48" i="2"/>
  <c r="I42" i="2"/>
  <c r="H42" i="2"/>
  <c r="G42" i="2"/>
  <c r="G36" i="2"/>
  <c r="H36" i="2"/>
  <c r="I36" i="2"/>
  <c r="I30" i="2"/>
  <c r="I12" i="2" l="1"/>
  <c r="I240" i="2" s="1"/>
  <c r="F81" i="2"/>
  <c r="F243" i="2" s="1"/>
  <c r="G243" i="2"/>
  <c r="F42" i="2"/>
  <c r="F192" i="2"/>
  <c r="F150" i="2"/>
  <c r="F210" i="2"/>
  <c r="F83" i="2"/>
  <c r="F245" i="2" s="1"/>
  <c r="G245" i="2"/>
  <c r="F54" i="2"/>
  <c r="F162" i="2"/>
  <c r="F36" i="2"/>
  <c r="F48" i="2"/>
  <c r="F156" i="2"/>
  <c r="F216" i="2"/>
  <c r="G78" i="2"/>
  <c r="F78" i="2" s="1"/>
  <c r="G241" i="2"/>
  <c r="G114" i="2"/>
  <c r="H114" i="2"/>
  <c r="G186" i="2"/>
  <c r="H186" i="2"/>
  <c r="G12" i="2"/>
  <c r="I245" i="2"/>
  <c r="H245" i="2"/>
  <c r="H30" i="2"/>
  <c r="F30" i="2" s="1"/>
  <c r="F186" i="2" l="1"/>
  <c r="F114" i="2"/>
  <c r="G240" i="2"/>
  <c r="H12" i="2"/>
  <c r="H240" i="2" s="1"/>
  <c r="F12" i="2" l="1"/>
  <c r="F240" i="2" s="1"/>
</calcChain>
</file>

<file path=xl/sharedStrings.xml><?xml version="1.0" encoding="utf-8"?>
<sst xmlns="http://schemas.openxmlformats.org/spreadsheetml/2006/main" count="450" uniqueCount="193">
  <si>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</si>
  <si>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</si>
  <si>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</si>
  <si>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</si>
  <si>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</si>
  <si>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</si>
  <si>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</si>
  <si>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</si>
  <si>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</si>
  <si>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</si>
  <si>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</si>
  <si>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</si>
  <si>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</si>
  <si>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</si>
  <si>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</si>
  <si>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</si>
  <si>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</si>
  <si>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</si>
  <si>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</si>
  <si>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</si>
  <si>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</si>
  <si>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</si>
  <si>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</si>
  <si>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</si>
  <si>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</si>
  <si>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</si>
  <si>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</si>
  <si>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</si>
  <si>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</si>
  <si>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</si>
  <si>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</si>
  <si>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</si>
  <si>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</si>
  <si>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</si>
  <si>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</si>
  <si>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</si>
  <si>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</si>
  <si>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</si>
  <si>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</si>
  <si>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</si>
  <si>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</si>
  <si>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</si>
  <si>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</si>
  <si>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</si>
  <si>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</si>
  <si>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</si>
  <si>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</si>
  <si>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</si>
  <si>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</si>
  <si>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</si>
  <si>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</si>
  <si>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</si>
  <si>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</si>
  <si>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</si>
  <si>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</si>
  <si>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</si>
  <si>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</si>
  <si>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</si>
  <si>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</si>
  <si>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</si>
  <si>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</si>
  <si>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</si>
  <si>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</si>
  <si>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</si>
  <si>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</si>
  <si>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</si>
  <si>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</si>
  <si>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</si>
  <si>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</si>
  <si>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</si>
  <si>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</si>
  <si>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</si>
  <si>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</si>
  <si>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</si>
  <si>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</si>
  <si>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</si>
  <si>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</si>
  <si>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</si>
  <si>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</si>
  <si>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</si>
  <si>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</si>
  <si>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</si>
  <si>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</si>
  <si>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</si>
  <si>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</si>
  <si>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</si>
  <si>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</si>
  <si>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</si>
  <si>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</si>
  <si>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</si>
  <si>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</si>
  <si>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</si>
  <si>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</si>
  <si>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</si>
  <si>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</si>
  <si>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</si>
  <si>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</si>
  <si>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</si>
  <si>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</si>
  <si>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</si>
  <si>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</si>
  <si>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</si>
  <si>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</si>
  <si>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</si>
  <si>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</si>
  <si>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</si>
  <si>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</si>
  <si>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</si>
  <si>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</si>
  <si>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</si>
  <si>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</si>
  <si>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</si>
  <si>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</si>
  <si>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</si>
  <si>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</si>
  <si>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</si>
  <si>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</si>
  <si>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</si>
  <si>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</si>
  <si>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</si>
  <si>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</si>
  <si>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</si>
  <si>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</si>
  <si>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</si>
  <si>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</si>
  <si>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</si>
  <si>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</si>
  <si>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</si>
  <si>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</si>
  <si>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</si>
  <si>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</si>
  <si>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</si>
  <si>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</si>
  <si>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</si>
  <si>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</si>
  <si>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</si>
  <si>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</si>
  <si>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</si>
  <si>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</si>
  <si>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</si>
  <si>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</si>
  <si>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</si>
  <si>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</si>
  <si>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</si>
  <si>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</si>
  <si>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</si>
  <si>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</si>
  <si>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</si>
  <si>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</si>
  <si>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</si>
  <si>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</si>
  <si>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</si>
  <si>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</si>
  <si>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</si>
  <si>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</si>
  <si>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</si>
  <si>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</si>
  <si>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</si>
  <si>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</si>
  <si>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</si>
  <si>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</si>
  <si>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</si>
  <si>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</si>
  <si>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</si>
  <si>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</si>
  <si>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</si>
  <si>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</si>
  <si>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</si>
  <si>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</si>
  <si>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</si>
  <si>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</si>
  <si>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</si>
  <si>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</si>
  <si>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</si>
  <si>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</si>
  <si>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</si>
  <si>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</si>
  <si>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</si>
  <si>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</si>
  <si>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</si>
  <si>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</si>
  <si>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</si>
  <si>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</si>
  <si>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</si>
  <si>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</si>
  <si>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</si>
  <si>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</si>
  <si>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</si>
  <si>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</si>
  <si>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</si>
  <si>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УКиМО, МБУК "Евпаторийский центр культуры и досуга", МБУК "Мирновский дом культуры"</t>
  </si>
  <si>
    <t>УКиМО,  учреждения  подведомственные УКиМО, отдел городского строительства администрации города Евпатории Республики Крым</t>
  </si>
  <si>
    <t>2022, 2024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</si>
</sst>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0000"/>
    <numFmt numFmtId="165" formatCode="0.0000"/>
    <numFmt numFmtId="166" formatCode="_-* #,##0.00000_-;\-* #,##0.00000_-;_-* &quot;-&quot;??_-;_-@_-"/>
    <numFmt numFmtId="167" formatCode="#,##0.00000"/>
    <numFmt numFmtId="168" formatCode="0.000"/>
    <numFmt numFmtId="169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5" fontId="2" fillId="0" borderId="0" xfId="0" applyNumberFormat="1" applyFont="1"/>
    <xf numFmtId="0" fontId="5" fillId="0" borderId="0" xfId="0" applyFont="1" applyAlignment="1">
      <alignment horizontal="center"/>
    </xf>
    <xf numFmtId="166" fontId="7" fillId="4" borderId="1" xfId="1" applyNumberFormat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166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 wrapText="1"/>
    </xf>
    <xf numFmtId="166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6" fontId="12" fillId="5" borderId="1" xfId="1" applyNumberFormat="1" applyFont="1" applyFill="1" applyBorder="1" applyAlignment="1">
      <alignment horizontal="center" vertical="center" wrapText="1"/>
    </xf>
    <xf numFmtId="166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4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4" fontId="4" fillId="6" borderId="0" xfId="0" applyNumberFormat="1" applyFont="1" applyFill="1" applyBorder="1"/>
    <xf numFmtId="164" fontId="4" fillId="6" borderId="3" xfId="0" applyNumberFormat="1" applyFont="1" applyFill="1" applyBorder="1"/>
    <xf numFmtId="164" fontId="4" fillId="6" borderId="1" xfId="0" applyNumberFormat="1" applyFont="1" applyFill="1" applyBorder="1"/>
    <xf numFmtId="164" fontId="4" fillId="6" borderId="4" xfId="0" applyNumberFormat="1" applyFont="1" applyFill="1" applyBorder="1"/>
    <xf numFmtId="164" fontId="4" fillId="0" borderId="3" xfId="0" applyNumberFormat="1" applyFont="1" applyBorder="1"/>
    <xf numFmtId="164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4" fontId="4" fillId="6" borderId="10" xfId="0" applyNumberFormat="1" applyFont="1" applyFill="1" applyBorder="1"/>
    <xf numFmtId="0" fontId="4" fillId="6" borderId="9" xfId="0" applyFont="1" applyFill="1" applyBorder="1"/>
    <xf numFmtId="164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4" fontId="4" fillId="6" borderId="0" xfId="0" applyNumberFormat="1" applyFont="1" applyFill="1"/>
    <xf numFmtId="0" fontId="4" fillId="0" borderId="8" xfId="0" applyFont="1" applyBorder="1"/>
    <xf numFmtId="164" fontId="4" fillId="4" borderId="0" xfId="0" applyNumberFormat="1" applyFont="1" applyFill="1"/>
    <xf numFmtId="164" fontId="4" fillId="0" borderId="7" xfId="0" applyNumberFormat="1" applyFont="1" applyBorder="1"/>
    <xf numFmtId="167" fontId="4" fillId="0" borderId="0" xfId="0" applyNumberFormat="1" applyFont="1" applyFill="1" applyBorder="1" applyAlignment="1">
      <alignment horizontal="right"/>
    </xf>
    <xf numFmtId="167" fontId="4" fillId="6" borderId="0" xfId="0" applyNumberFormat="1" applyFont="1" applyFill="1" applyBorder="1" applyAlignment="1">
      <alignment horizontal="right"/>
    </xf>
    <xf numFmtId="167" fontId="7" fillId="3" borderId="1" xfId="1" applyNumberFormat="1" applyFont="1" applyFill="1" applyBorder="1" applyAlignment="1">
      <alignment horizontal="right" vertical="center" wrapText="1"/>
    </xf>
    <xf numFmtId="167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right" vertical="center"/>
    </xf>
    <xf numFmtId="166" fontId="7" fillId="3" borderId="1" xfId="1" applyNumberFormat="1" applyFont="1" applyFill="1" applyBorder="1" applyAlignment="1">
      <alignment horizontal="right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4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8" fontId="19" fillId="0" borderId="0" xfId="0" applyNumberFormat="1" applyFont="1" applyFill="1"/>
    <xf numFmtId="164" fontId="12" fillId="0" borderId="0" xfId="0" applyNumberFormat="1" applyFont="1" applyFill="1"/>
    <xf numFmtId="169" fontId="12" fillId="0" borderId="0" xfId="0" applyNumberFormat="1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4" fontId="12" fillId="0" borderId="10" xfId="0" applyNumberFormat="1" applyFont="1" applyBorder="1" applyAlignment="1">
      <alignment horizontal="center" vertical="top" wrapText="1"/>
    </xf>
    <xf numFmtId="164" fontId="12" fillId="0" borderId="9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167" fontId="4" fillId="0" borderId="9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4"/>
  <sheetViews>
    <sheetView tabSelected="1" view="pageBreakPreview" topLeftCell="A154" zoomScaleNormal="100" zoomScaleSheetLayoutView="100" workbookViewId="0">
      <selection activeCell="I166" sqref="I166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151" t="s">
        <v>189</v>
      </c>
      <c r="H1" s="151"/>
      <c r="I1" s="151"/>
      <c r="J1" s="151"/>
      <c r="K1" s="151"/>
      <c r="L1" s="151"/>
    </row>
    <row r="2" spans="1:53" ht="11.25" customHeight="1" x14ac:dyDescent="0.2">
      <c r="A2" s="31"/>
      <c r="B2" s="31"/>
      <c r="C2" s="31"/>
      <c r="D2" s="31"/>
      <c r="E2" s="31"/>
      <c r="F2" s="32"/>
      <c r="G2" s="151"/>
      <c r="H2" s="151"/>
      <c r="I2" s="151"/>
      <c r="J2" s="151"/>
      <c r="K2" s="151"/>
      <c r="L2" s="151"/>
    </row>
    <row r="3" spans="1:53" ht="10.5" customHeight="1" x14ac:dyDescent="0.2">
      <c r="A3" s="31"/>
      <c r="B3" s="31"/>
      <c r="C3" s="31"/>
      <c r="D3" s="31"/>
      <c r="E3" s="31"/>
      <c r="F3" s="32"/>
      <c r="G3" s="151"/>
      <c r="H3" s="151"/>
      <c r="I3" s="151"/>
      <c r="J3" s="151"/>
      <c r="K3" s="151"/>
      <c r="L3" s="151"/>
    </row>
    <row r="4" spans="1:53" ht="21.75" customHeight="1" x14ac:dyDescent="0.2">
      <c r="A4" s="149" t="s">
        <v>78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spans="1:53" ht="21.75" customHeight="1" x14ac:dyDescent="0.2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1:53" ht="21.75" customHeight="1" x14ac:dyDescent="0.2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</row>
    <row r="7" spans="1:53" ht="21.75" customHeight="1" x14ac:dyDescent="0.2">
      <c r="A7" s="138" t="s">
        <v>48</v>
      </c>
      <c r="B7" s="138" t="s">
        <v>49</v>
      </c>
      <c r="C7" s="138" t="s">
        <v>50</v>
      </c>
      <c r="D7" s="138" t="s">
        <v>51</v>
      </c>
      <c r="E7" s="138" t="s">
        <v>52</v>
      </c>
      <c r="F7" s="138" t="s">
        <v>53</v>
      </c>
      <c r="G7" s="138" t="s">
        <v>77</v>
      </c>
      <c r="H7" s="141"/>
      <c r="I7" s="141"/>
      <c r="J7" s="141"/>
      <c r="K7" s="141"/>
      <c r="L7" s="141"/>
    </row>
    <row r="8" spans="1:53" ht="21.75" customHeight="1" x14ac:dyDescent="0.2">
      <c r="A8" s="139"/>
      <c r="B8" s="139"/>
      <c r="C8" s="139"/>
      <c r="D8" s="139"/>
      <c r="E8" s="139"/>
      <c r="F8" s="139"/>
      <c r="G8" s="140"/>
      <c r="H8" s="142"/>
      <c r="I8" s="142"/>
      <c r="J8" s="142"/>
      <c r="K8" s="142"/>
      <c r="L8" s="142"/>
    </row>
    <row r="9" spans="1:53" s="31" customFormat="1" ht="21.75" customHeight="1" x14ac:dyDescent="0.2">
      <c r="A9" s="139"/>
      <c r="B9" s="139"/>
      <c r="C9" s="139"/>
      <c r="D9" s="139"/>
      <c r="E9" s="139"/>
      <c r="F9" s="139"/>
      <c r="G9" s="138" t="s">
        <v>54</v>
      </c>
      <c r="H9" s="138" t="s">
        <v>71</v>
      </c>
      <c r="I9" s="138" t="s">
        <v>74</v>
      </c>
      <c r="J9" s="145" t="s">
        <v>107</v>
      </c>
      <c r="K9" s="143" t="s">
        <v>131</v>
      </c>
      <c r="L9" s="143" t="s">
        <v>143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 x14ac:dyDescent="0.2">
      <c r="A10" s="140"/>
      <c r="B10" s="140"/>
      <c r="C10" s="140"/>
      <c r="D10" s="140"/>
      <c r="E10" s="140"/>
      <c r="F10" s="140"/>
      <c r="G10" s="139"/>
      <c r="H10" s="139"/>
      <c r="I10" s="139"/>
      <c r="J10" s="145"/>
      <c r="K10" s="144"/>
      <c r="L10" s="144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 x14ac:dyDescent="0.2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 x14ac:dyDescent="0.2">
      <c r="A12" s="103" t="s">
        <v>55</v>
      </c>
      <c r="B12" s="94" t="s">
        <v>80</v>
      </c>
      <c r="C12" s="103" t="s">
        <v>149</v>
      </c>
      <c r="D12" s="94" t="s">
        <v>158</v>
      </c>
      <c r="E12" s="25" t="s">
        <v>47</v>
      </c>
      <c r="F12" s="13">
        <f>G12+H12+I12+J12+K12+L12</f>
        <v>570387.47826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91999.066159999988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 x14ac:dyDescent="0.2">
      <c r="A13" s="104"/>
      <c r="B13" s="95"/>
      <c r="C13" s="104"/>
      <c r="D13" s="95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 x14ac:dyDescent="0.2">
      <c r="A14" s="104"/>
      <c r="B14" s="95"/>
      <c r="C14" s="104"/>
      <c r="D14" s="95"/>
      <c r="E14" s="25" t="s">
        <v>188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04"/>
      <c r="B15" s="95"/>
      <c r="C15" s="104"/>
      <c r="D15" s="95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 x14ac:dyDescent="0.2">
      <c r="A16" s="104"/>
      <c r="B16" s="95"/>
      <c r="C16" s="104"/>
      <c r="D16" s="95"/>
      <c r="E16" s="25" t="s">
        <v>58</v>
      </c>
      <c r="F16" s="13">
        <f t="shared" si="1"/>
        <v>568756.95957999991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90931.434579999986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 x14ac:dyDescent="0.2">
      <c r="A17" s="105"/>
      <c r="B17" s="96"/>
      <c r="C17" s="105"/>
      <c r="D17" s="96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94" t="s">
        <v>60</v>
      </c>
      <c r="B18" s="118" t="s">
        <v>114</v>
      </c>
      <c r="C18" s="103" t="s">
        <v>150</v>
      </c>
      <c r="D18" s="94" t="s">
        <v>159</v>
      </c>
      <c r="E18" s="25" t="s">
        <v>47</v>
      </c>
      <c r="F18" s="13">
        <f t="shared" ref="F18:F23" si="9">G18+H18+I18+J18+K18+L18</f>
        <v>2409.34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200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 x14ac:dyDescent="0.2">
      <c r="A19" s="95"/>
      <c r="B19" s="119"/>
      <c r="C19" s="104"/>
      <c r="D19" s="95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 x14ac:dyDescent="0.2">
      <c r="A20" s="95"/>
      <c r="B20" s="119"/>
      <c r="C20" s="104"/>
      <c r="D20" s="95"/>
      <c r="E20" s="25" t="s">
        <v>188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 x14ac:dyDescent="0.2">
      <c r="A21" s="95"/>
      <c r="B21" s="119"/>
      <c r="C21" s="104"/>
      <c r="D21" s="95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 x14ac:dyDescent="0.2">
      <c r="A22" s="95"/>
      <c r="B22" s="119"/>
      <c r="C22" s="104"/>
      <c r="D22" s="95"/>
      <c r="E22" s="18" t="s">
        <v>58</v>
      </c>
      <c r="F22" s="13">
        <f t="shared" si="9"/>
        <v>2409.34</v>
      </c>
      <c r="G22" s="27">
        <v>443.25</v>
      </c>
      <c r="H22" s="17">
        <v>1281.3399999999999</v>
      </c>
      <c r="I22" s="76">
        <v>200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96"/>
      <c r="B23" s="120"/>
      <c r="C23" s="105"/>
      <c r="D23" s="96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94" t="s">
        <v>61</v>
      </c>
      <c r="B24" s="118" t="s">
        <v>125</v>
      </c>
      <c r="C24" s="103" t="s">
        <v>106</v>
      </c>
      <c r="D24" s="94" t="s">
        <v>160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 x14ac:dyDescent="0.2">
      <c r="A25" s="95"/>
      <c r="B25" s="119"/>
      <c r="C25" s="104"/>
      <c r="D25" s="95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 x14ac:dyDescent="0.2">
      <c r="A26" s="95"/>
      <c r="B26" s="119"/>
      <c r="C26" s="104"/>
      <c r="D26" s="95"/>
      <c r="E26" s="25" t="s">
        <v>188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95"/>
      <c r="B27" s="119"/>
      <c r="C27" s="104"/>
      <c r="D27" s="95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95"/>
      <c r="B28" s="119"/>
      <c r="C28" s="104"/>
      <c r="D28" s="95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7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 x14ac:dyDescent="0.2">
      <c r="A29" s="96"/>
      <c r="B29" s="120"/>
      <c r="C29" s="105"/>
      <c r="D29" s="96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 x14ac:dyDescent="0.2">
      <c r="A30" s="94" t="s">
        <v>62</v>
      </c>
      <c r="B30" s="118" t="s">
        <v>124</v>
      </c>
      <c r="C30" s="103" t="s">
        <v>151</v>
      </c>
      <c r="D30" s="94" t="s">
        <v>161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 x14ac:dyDescent="0.2">
      <c r="A31" s="95"/>
      <c r="B31" s="119"/>
      <c r="C31" s="104"/>
      <c r="D31" s="95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 x14ac:dyDescent="0.2">
      <c r="A32" s="95"/>
      <c r="B32" s="119"/>
      <c r="C32" s="104"/>
      <c r="D32" s="95"/>
      <c r="E32" s="25" t="s">
        <v>188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95"/>
      <c r="B33" s="119"/>
      <c r="C33" s="104"/>
      <c r="D33" s="95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 x14ac:dyDescent="0.2">
      <c r="A34" s="95"/>
      <c r="B34" s="119"/>
      <c r="C34" s="104"/>
      <c r="D34" s="95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7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 x14ac:dyDescent="0.2">
      <c r="A35" s="96"/>
      <c r="B35" s="120"/>
      <c r="C35" s="105"/>
      <c r="D35" s="96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 x14ac:dyDescent="0.2">
      <c r="A36" s="94" t="s">
        <v>63</v>
      </c>
      <c r="B36" s="118" t="s">
        <v>115</v>
      </c>
      <c r="C36" s="103" t="s">
        <v>152</v>
      </c>
      <c r="D36" s="94" t="s">
        <v>162</v>
      </c>
      <c r="E36" s="25" t="s">
        <v>47</v>
      </c>
      <c r="F36" s="13">
        <f t="shared" ref="F36:F41" si="19">G36+H36+I36+J36+K36+L36</f>
        <v>378856.09400000004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61591.273000000001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 x14ac:dyDescent="0.2">
      <c r="A37" s="95"/>
      <c r="B37" s="119"/>
      <c r="C37" s="104"/>
      <c r="D37" s="95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 x14ac:dyDescent="0.2">
      <c r="A38" s="95"/>
      <c r="B38" s="119"/>
      <c r="C38" s="104"/>
      <c r="D38" s="95"/>
      <c r="E38" s="25" t="s">
        <v>188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95"/>
      <c r="B39" s="119"/>
      <c r="C39" s="104"/>
      <c r="D39" s="95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 x14ac:dyDescent="0.2">
      <c r="A40" s="95"/>
      <c r="B40" s="119"/>
      <c r="C40" s="104"/>
      <c r="D40" s="95"/>
      <c r="E40" s="25" t="s">
        <v>58</v>
      </c>
      <c r="F40" s="13">
        <f t="shared" si="19"/>
        <v>378856.09400000004</v>
      </c>
      <c r="G40" s="17">
        <v>54060.3</v>
      </c>
      <c r="H40" s="17">
        <f>56846.026-998.815-149.112</f>
        <v>55698.098999999995</v>
      </c>
      <c r="I40" s="76">
        <v>61591.273000000001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 x14ac:dyDescent="0.2">
      <c r="A41" s="96"/>
      <c r="B41" s="120"/>
      <c r="C41" s="105"/>
      <c r="D41" s="96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 x14ac:dyDescent="0.2">
      <c r="A42" s="94" t="s">
        <v>75</v>
      </c>
      <c r="B42" s="118" t="s">
        <v>116</v>
      </c>
      <c r="C42" s="103" t="s">
        <v>153</v>
      </c>
      <c r="D42" s="94" t="s">
        <v>163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 x14ac:dyDescent="0.2">
      <c r="A43" s="95"/>
      <c r="B43" s="119"/>
      <c r="C43" s="104"/>
      <c r="D43" s="95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 x14ac:dyDescent="0.2">
      <c r="A44" s="95"/>
      <c r="B44" s="119"/>
      <c r="C44" s="104"/>
      <c r="D44" s="95"/>
      <c r="E44" s="25" t="s">
        <v>188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95"/>
      <c r="B45" s="119"/>
      <c r="C45" s="104"/>
      <c r="D45" s="95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 x14ac:dyDescent="0.2">
      <c r="A46" s="95"/>
      <c r="B46" s="119"/>
      <c r="C46" s="104"/>
      <c r="D46" s="95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7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 x14ac:dyDescent="0.2">
      <c r="A47" s="96"/>
      <c r="B47" s="120"/>
      <c r="C47" s="105"/>
      <c r="D47" s="96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 x14ac:dyDescent="0.2">
      <c r="A48" s="94" t="s">
        <v>99</v>
      </c>
      <c r="B48" s="118" t="s">
        <v>117</v>
      </c>
      <c r="C48" s="103" t="s">
        <v>154</v>
      </c>
      <c r="D48" s="94" t="s">
        <v>164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 x14ac:dyDescent="0.2">
      <c r="A49" s="95"/>
      <c r="B49" s="119"/>
      <c r="C49" s="104"/>
      <c r="D49" s="95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 x14ac:dyDescent="0.2">
      <c r="A50" s="95"/>
      <c r="B50" s="119"/>
      <c r="C50" s="104"/>
      <c r="D50" s="95"/>
      <c r="E50" s="25" t="s">
        <v>188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95"/>
      <c r="B51" s="119"/>
      <c r="C51" s="104"/>
      <c r="D51" s="95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 x14ac:dyDescent="0.2">
      <c r="A52" s="95"/>
      <c r="B52" s="119"/>
      <c r="C52" s="104"/>
      <c r="D52" s="95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76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 x14ac:dyDescent="0.2">
      <c r="A53" s="96"/>
      <c r="B53" s="120"/>
      <c r="C53" s="105"/>
      <c r="D53" s="96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 x14ac:dyDescent="0.2">
      <c r="A54" s="94" t="s">
        <v>103</v>
      </c>
      <c r="B54" s="118" t="s">
        <v>91</v>
      </c>
      <c r="C54" s="103" t="s">
        <v>154</v>
      </c>
      <c r="D54" s="94" t="s">
        <v>163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 x14ac:dyDescent="0.2">
      <c r="A55" s="95"/>
      <c r="B55" s="119"/>
      <c r="C55" s="104"/>
      <c r="D55" s="95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 x14ac:dyDescent="0.2">
      <c r="A56" s="95"/>
      <c r="B56" s="119"/>
      <c r="C56" s="104"/>
      <c r="D56" s="95"/>
      <c r="E56" s="25" t="s">
        <v>188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95"/>
      <c r="B57" s="119"/>
      <c r="C57" s="104"/>
      <c r="D57" s="95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5">
        <f>117</f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 x14ac:dyDescent="0.2">
      <c r="A58" s="95"/>
      <c r="B58" s="119"/>
      <c r="C58" s="104"/>
      <c r="D58" s="95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 x14ac:dyDescent="0.2">
      <c r="A59" s="96"/>
      <c r="B59" s="120"/>
      <c r="C59" s="105"/>
      <c r="D59" s="96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 x14ac:dyDescent="0.2">
      <c r="A60" s="94" t="s">
        <v>133</v>
      </c>
      <c r="B60" s="118" t="s">
        <v>135</v>
      </c>
      <c r="C60" s="113">
        <v>2023</v>
      </c>
      <c r="D60" s="108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 x14ac:dyDescent="0.2">
      <c r="A61" s="95"/>
      <c r="B61" s="119"/>
      <c r="C61" s="114"/>
      <c r="D61" s="109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 x14ac:dyDescent="0.2">
      <c r="A62" s="95"/>
      <c r="B62" s="119"/>
      <c r="C62" s="114"/>
      <c r="D62" s="109"/>
      <c r="E62" s="25" t="s">
        <v>188</v>
      </c>
      <c r="F62" s="13">
        <f>G62+H62+I62+J62+K62+L62</f>
        <v>0</v>
      </c>
      <c r="G62" s="16">
        <v>0</v>
      </c>
      <c r="H62" s="16">
        <v>0</v>
      </c>
      <c r="I62" s="7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95"/>
      <c r="B63" s="119"/>
      <c r="C63" s="114"/>
      <c r="D63" s="109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 x14ac:dyDescent="0.2">
      <c r="A64" s="95"/>
      <c r="B64" s="119"/>
      <c r="C64" s="114"/>
      <c r="D64" s="109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75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 x14ac:dyDescent="0.2">
      <c r="A65" s="96"/>
      <c r="B65" s="120"/>
      <c r="C65" s="115"/>
      <c r="D65" s="110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 x14ac:dyDescent="0.2">
      <c r="A66" s="94" t="s">
        <v>64</v>
      </c>
      <c r="B66" s="94" t="s">
        <v>81</v>
      </c>
      <c r="C66" s="103" t="s">
        <v>155</v>
      </c>
      <c r="D66" s="108" t="s">
        <v>165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>I72</f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 x14ac:dyDescent="0.2">
      <c r="A67" s="95"/>
      <c r="B67" s="95"/>
      <c r="C67" s="104"/>
      <c r="D67" s="109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 x14ac:dyDescent="0.2">
      <c r="A68" s="95"/>
      <c r="B68" s="95"/>
      <c r="C68" s="104"/>
      <c r="D68" s="109"/>
      <c r="E68" s="25" t="s">
        <v>188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95"/>
      <c r="B69" s="95"/>
      <c r="C69" s="104"/>
      <c r="D69" s="109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 x14ac:dyDescent="0.2">
      <c r="A70" s="95"/>
      <c r="B70" s="95"/>
      <c r="C70" s="104"/>
      <c r="D70" s="109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 x14ac:dyDescent="0.2">
      <c r="A71" s="96"/>
      <c r="B71" s="96"/>
      <c r="C71" s="105"/>
      <c r="D71" s="110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 x14ac:dyDescent="0.2">
      <c r="A72" s="94" t="s">
        <v>22</v>
      </c>
      <c r="B72" s="118" t="s">
        <v>110</v>
      </c>
      <c r="C72" s="103" t="s">
        <v>155</v>
      </c>
      <c r="D72" s="108" t="s">
        <v>165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 x14ac:dyDescent="0.2">
      <c r="A73" s="95"/>
      <c r="B73" s="119"/>
      <c r="C73" s="104"/>
      <c r="D73" s="109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 x14ac:dyDescent="0.2">
      <c r="A74" s="95"/>
      <c r="B74" s="119"/>
      <c r="C74" s="104"/>
      <c r="D74" s="109"/>
      <c r="E74" s="25" t="s">
        <v>188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95"/>
      <c r="B75" s="119"/>
      <c r="C75" s="104"/>
      <c r="D75" s="109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 x14ac:dyDescent="0.2">
      <c r="A76" s="95"/>
      <c r="B76" s="119"/>
      <c r="C76" s="104"/>
      <c r="D76" s="109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76">
        <f>200</f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 x14ac:dyDescent="0.2">
      <c r="A77" s="96"/>
      <c r="B77" s="120"/>
      <c r="C77" s="105"/>
      <c r="D77" s="110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 x14ac:dyDescent="0.2">
      <c r="A78" s="94" t="s">
        <v>65</v>
      </c>
      <c r="B78" s="94" t="s">
        <v>82</v>
      </c>
      <c r="C78" s="103" t="s">
        <v>149</v>
      </c>
      <c r="D78" s="94" t="s">
        <v>166</v>
      </c>
      <c r="E78" s="19" t="s">
        <v>47</v>
      </c>
      <c r="F78" s="13">
        <f t="shared" ref="F78:F83" si="42">G78+H78+I78+J78+K78+L78</f>
        <v>182795.17225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32198.6309</v>
      </c>
      <c r="J78" s="14">
        <f>J84+J90+J96+J102+J108</f>
        <v>33395.115000000005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 x14ac:dyDescent="0.2">
      <c r="A79" s="95"/>
      <c r="B79" s="95"/>
      <c r="C79" s="104"/>
      <c r="D79" s="95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 x14ac:dyDescent="0.2">
      <c r="A80" s="95"/>
      <c r="B80" s="95"/>
      <c r="C80" s="104"/>
      <c r="D80" s="95"/>
      <c r="E80" s="25" t="s">
        <v>188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95"/>
      <c r="B81" s="95"/>
      <c r="C81" s="104"/>
      <c r="D81" s="95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 x14ac:dyDescent="0.2">
      <c r="A82" s="95"/>
      <c r="B82" s="95"/>
      <c r="C82" s="104"/>
      <c r="D82" s="95"/>
      <c r="E82" s="19" t="s">
        <v>58</v>
      </c>
      <c r="F82" s="13">
        <f t="shared" si="42"/>
        <v>182795.17225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32198.6309</v>
      </c>
      <c r="J82" s="14">
        <f>J88+J94+J100+J106+J112</f>
        <v>33395.115000000005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 x14ac:dyDescent="0.2">
      <c r="A83" s="96"/>
      <c r="B83" s="96"/>
      <c r="C83" s="105"/>
      <c r="D83" s="95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 x14ac:dyDescent="0.2">
      <c r="A84" s="94" t="s">
        <v>66</v>
      </c>
      <c r="B84" s="118" t="s">
        <v>118</v>
      </c>
      <c r="C84" s="103" t="s">
        <v>106</v>
      </c>
      <c r="D84" s="123" t="s">
        <v>167</v>
      </c>
      <c r="E84" s="19" t="s">
        <v>47</v>
      </c>
      <c r="F84" s="13">
        <f t="shared" ref="F84:F89" si="48">G84+H84+I84+J84+K84+L84</f>
        <v>2948.4560000000001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311.32000000000005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 x14ac:dyDescent="0.2">
      <c r="A85" s="95"/>
      <c r="B85" s="119"/>
      <c r="C85" s="104"/>
      <c r="D85" s="124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 x14ac:dyDescent="0.2">
      <c r="A86" s="95"/>
      <c r="B86" s="119"/>
      <c r="C86" s="104"/>
      <c r="D86" s="124"/>
      <c r="E86" s="25" t="s">
        <v>188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95"/>
      <c r="B87" s="119"/>
      <c r="C87" s="104"/>
      <c r="D87" s="124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 x14ac:dyDescent="0.2">
      <c r="A88" s="95"/>
      <c r="B88" s="119"/>
      <c r="C88" s="104"/>
      <c r="D88" s="124"/>
      <c r="E88" s="19" t="s">
        <v>58</v>
      </c>
      <c r="F88" s="13">
        <f t="shared" si="48"/>
        <v>2948.4560000000001</v>
      </c>
      <c r="G88" s="17">
        <v>338.09399999999999</v>
      </c>
      <c r="H88" s="17">
        <v>549.04200000000003</v>
      </c>
      <c r="I88" s="76">
        <f>1750</f>
        <v>1750</v>
      </c>
      <c r="J88" s="16">
        <f>362.23-50.91</f>
        <v>311.32000000000005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 x14ac:dyDescent="0.2">
      <c r="A89" s="96"/>
      <c r="B89" s="120"/>
      <c r="C89" s="105"/>
      <c r="D89" s="125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 x14ac:dyDescent="0.2">
      <c r="A90" s="94" t="s">
        <v>2</v>
      </c>
      <c r="B90" s="118" t="s">
        <v>119</v>
      </c>
      <c r="C90" s="103" t="s">
        <v>149</v>
      </c>
      <c r="D90" s="123" t="s">
        <v>168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 x14ac:dyDescent="0.2">
      <c r="A91" s="95"/>
      <c r="B91" s="119"/>
      <c r="C91" s="104"/>
      <c r="D91" s="124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 x14ac:dyDescent="0.2">
      <c r="A92" s="95"/>
      <c r="B92" s="119"/>
      <c r="C92" s="104"/>
      <c r="D92" s="124"/>
      <c r="E92" s="25" t="s">
        <v>188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95"/>
      <c r="B93" s="119"/>
      <c r="C93" s="104"/>
      <c r="D93" s="124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 x14ac:dyDescent="0.2">
      <c r="A94" s="95"/>
      <c r="B94" s="119"/>
      <c r="C94" s="104"/>
      <c r="D94" s="124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7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 x14ac:dyDescent="0.2">
      <c r="A95" s="96"/>
      <c r="B95" s="120"/>
      <c r="C95" s="105"/>
      <c r="D95" s="125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 x14ac:dyDescent="0.2">
      <c r="A96" s="94" t="s">
        <v>67</v>
      </c>
      <c r="B96" s="118" t="s">
        <v>120</v>
      </c>
      <c r="C96" s="103" t="s">
        <v>154</v>
      </c>
      <c r="D96" s="123" t="s">
        <v>169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 x14ac:dyDescent="0.2">
      <c r="A97" s="95"/>
      <c r="B97" s="119"/>
      <c r="C97" s="104"/>
      <c r="D97" s="124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 x14ac:dyDescent="0.2">
      <c r="A98" s="95"/>
      <c r="B98" s="119"/>
      <c r="C98" s="104"/>
      <c r="D98" s="124"/>
      <c r="E98" s="25" t="s">
        <v>188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95"/>
      <c r="B99" s="119"/>
      <c r="C99" s="104"/>
      <c r="D99" s="124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 x14ac:dyDescent="0.2">
      <c r="A100" s="95"/>
      <c r="B100" s="119"/>
      <c r="C100" s="104"/>
      <c r="D100" s="124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7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 x14ac:dyDescent="0.2">
      <c r="A101" s="96"/>
      <c r="B101" s="120"/>
      <c r="C101" s="105"/>
      <c r="D101" s="125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 x14ac:dyDescent="0.2">
      <c r="A102" s="94" t="s">
        <v>93</v>
      </c>
      <c r="B102" s="118" t="s">
        <v>121</v>
      </c>
      <c r="C102" s="103" t="s">
        <v>149</v>
      </c>
      <c r="D102" s="123" t="s">
        <v>170</v>
      </c>
      <c r="E102" s="19" t="s">
        <v>47</v>
      </c>
      <c r="F102" s="13">
        <f t="shared" ref="F102:F107" si="56">G102+H102+I102+J102+K102+L102</f>
        <v>42177.286250000005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7457.4678999999996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 x14ac:dyDescent="0.2">
      <c r="A103" s="95"/>
      <c r="B103" s="119"/>
      <c r="C103" s="104"/>
      <c r="D103" s="124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 x14ac:dyDescent="0.2">
      <c r="A104" s="95"/>
      <c r="B104" s="119"/>
      <c r="C104" s="104"/>
      <c r="D104" s="124"/>
      <c r="E104" s="25" t="s">
        <v>188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95"/>
      <c r="B105" s="119"/>
      <c r="C105" s="104"/>
      <c r="D105" s="124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 x14ac:dyDescent="0.2">
      <c r="A106" s="95"/>
      <c r="B106" s="119"/>
      <c r="C106" s="104"/>
      <c r="D106" s="124"/>
      <c r="E106" s="19" t="s">
        <v>58</v>
      </c>
      <c r="F106" s="13">
        <f t="shared" si="56"/>
        <v>42177.286250000005</v>
      </c>
      <c r="G106" s="17">
        <v>5129.0140000000001</v>
      </c>
      <c r="H106" s="17">
        <f>5483.835+228.516-79.99065</f>
        <v>5632.3603499999999</v>
      </c>
      <c r="I106" s="76">
        <f>7153.4679+159.8+126.7+17.5</f>
        <v>7457.4678999999996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 x14ac:dyDescent="0.2">
      <c r="A107" s="96"/>
      <c r="B107" s="120"/>
      <c r="C107" s="105"/>
      <c r="D107" s="125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26" t="s">
        <v>126</v>
      </c>
      <c r="B108" s="118" t="s">
        <v>127</v>
      </c>
      <c r="C108" s="103" t="s">
        <v>138</v>
      </c>
      <c r="D108" s="123" t="s">
        <v>190</v>
      </c>
      <c r="E108" s="19" t="s">
        <v>47</v>
      </c>
      <c r="F108" s="13">
        <f t="shared" ref="F108:F113" si="59">G108+H108+I108+J108+K108+L108</f>
        <v>583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376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 x14ac:dyDescent="0.2">
      <c r="A109" s="95"/>
      <c r="B109" s="119"/>
      <c r="C109" s="104"/>
      <c r="D109" s="124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 x14ac:dyDescent="0.2">
      <c r="A110" s="95"/>
      <c r="B110" s="119"/>
      <c r="C110" s="104"/>
      <c r="D110" s="124"/>
      <c r="E110" s="25" t="s">
        <v>188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95"/>
      <c r="B111" s="119"/>
      <c r="C111" s="104"/>
      <c r="D111" s="124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95"/>
      <c r="B112" s="119"/>
      <c r="C112" s="104"/>
      <c r="D112" s="124"/>
      <c r="E112" s="19" t="s">
        <v>58</v>
      </c>
      <c r="F112" s="13">
        <f t="shared" si="59"/>
        <v>583</v>
      </c>
      <c r="G112" s="16">
        <v>0</v>
      </c>
      <c r="H112" s="17">
        <f>458.215-251.215</f>
        <v>206.99999999999997</v>
      </c>
      <c r="I112" s="76">
        <f>280+84+12</f>
        <v>376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96"/>
      <c r="B113" s="120"/>
      <c r="C113" s="105"/>
      <c r="D113" s="125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 x14ac:dyDescent="0.2">
      <c r="A114" s="108" t="s">
        <v>68</v>
      </c>
      <c r="B114" s="108" t="s">
        <v>84</v>
      </c>
      <c r="C114" s="103" t="s">
        <v>149</v>
      </c>
      <c r="D114" s="108" t="s">
        <v>165</v>
      </c>
      <c r="E114" s="26" t="s">
        <v>47</v>
      </c>
      <c r="F114" s="13">
        <f t="shared" ref="F114:F119" si="63">G114+H114+I114+J114+K114+L114</f>
        <v>422203.63038999995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>I120+I126+I132+I138+I144+I150+I156+I162+I168+I174+I180</f>
        <v>73751.096460000001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 x14ac:dyDescent="0.2">
      <c r="A115" s="109"/>
      <c r="B115" s="109"/>
      <c r="C115" s="104"/>
      <c r="D115" s="109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 x14ac:dyDescent="0.2">
      <c r="A116" s="109"/>
      <c r="B116" s="109"/>
      <c r="C116" s="104"/>
      <c r="D116" s="109"/>
      <c r="E116" s="25" t="s">
        <v>188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 x14ac:dyDescent="0.2">
      <c r="A117" s="109"/>
      <c r="B117" s="109"/>
      <c r="C117" s="104"/>
      <c r="D117" s="109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 x14ac:dyDescent="0.2">
      <c r="A118" s="109"/>
      <c r="B118" s="109"/>
      <c r="C118" s="104"/>
      <c r="D118" s="109"/>
      <c r="E118" s="26" t="s">
        <v>58</v>
      </c>
      <c r="F118" s="13">
        <f>G118+H118+I118+J118+K118+L118</f>
        <v>415783.07672999997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68390.777180000005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 x14ac:dyDescent="0.2">
      <c r="A119" s="110"/>
      <c r="B119" s="110"/>
      <c r="C119" s="105"/>
      <c r="D119" s="110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 x14ac:dyDescent="0.2">
      <c r="A120" s="108" t="s">
        <v>69</v>
      </c>
      <c r="B120" s="152" t="s">
        <v>100</v>
      </c>
      <c r="C120" s="103" t="s">
        <v>155</v>
      </c>
      <c r="D120" s="97" t="s">
        <v>171</v>
      </c>
      <c r="E120" s="26" t="s">
        <v>47</v>
      </c>
      <c r="F120" s="13">
        <f t="shared" ref="F120:F125" si="72">G120+H120+I120+J120+K120+L120</f>
        <v>57086.013500000001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9619.1474999999991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 x14ac:dyDescent="0.2">
      <c r="A121" s="109"/>
      <c r="B121" s="153"/>
      <c r="C121" s="104"/>
      <c r="D121" s="116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 x14ac:dyDescent="0.2">
      <c r="A122" s="109"/>
      <c r="B122" s="153"/>
      <c r="C122" s="104"/>
      <c r="D122" s="116"/>
      <c r="E122" s="25" t="s">
        <v>188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09"/>
      <c r="B123" s="153"/>
      <c r="C123" s="104"/>
      <c r="D123" s="116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 x14ac:dyDescent="0.2">
      <c r="A124" s="109"/>
      <c r="B124" s="153"/>
      <c r="C124" s="104"/>
      <c r="D124" s="116"/>
      <c r="E124" s="26" t="s">
        <v>58</v>
      </c>
      <c r="F124" s="13">
        <f t="shared" si="72"/>
        <v>57086.013500000001</v>
      </c>
      <c r="G124" s="17">
        <f>4189.335+2400</f>
        <v>6589.335</v>
      </c>
      <c r="H124" s="17">
        <v>12376.550999999999</v>
      </c>
      <c r="I124" s="76">
        <f>11146.1475-1527</f>
        <v>9619.1474999999991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 x14ac:dyDescent="0.2">
      <c r="A125" s="110"/>
      <c r="B125" s="154"/>
      <c r="C125" s="105"/>
      <c r="D125" s="117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 x14ac:dyDescent="0.2">
      <c r="A126" s="108" t="s">
        <v>70</v>
      </c>
      <c r="B126" s="100" t="s">
        <v>183</v>
      </c>
      <c r="C126" s="103" t="s">
        <v>156</v>
      </c>
      <c r="D126" s="97" t="s">
        <v>172</v>
      </c>
      <c r="E126" s="26" t="s">
        <v>47</v>
      </c>
      <c r="F126" s="13">
        <f t="shared" ref="F126:F131" si="74">G126+H126+I126+J126+K126+L126</f>
        <v>2806.38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789.18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 x14ac:dyDescent="0.2">
      <c r="A127" s="109"/>
      <c r="B127" s="111"/>
      <c r="C127" s="104"/>
      <c r="D127" s="116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 x14ac:dyDescent="0.2">
      <c r="A128" s="109"/>
      <c r="B128" s="111"/>
      <c r="C128" s="104"/>
      <c r="D128" s="116"/>
      <c r="E128" s="25" t="s">
        <v>188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09"/>
      <c r="B129" s="111"/>
      <c r="C129" s="104"/>
      <c r="D129" s="116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 x14ac:dyDescent="0.2">
      <c r="A130" s="109"/>
      <c r="B130" s="111"/>
      <c r="C130" s="104"/>
      <c r="D130" s="116"/>
      <c r="E130" s="26" t="s">
        <v>58</v>
      </c>
      <c r="F130" s="13">
        <f t="shared" si="74"/>
        <v>2806.38</v>
      </c>
      <c r="G130" s="17">
        <v>200</v>
      </c>
      <c r="H130" s="16">
        <v>713</v>
      </c>
      <c r="I130" s="75">
        <f>789.18</f>
        <v>789.18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 x14ac:dyDescent="0.2">
      <c r="A131" s="110"/>
      <c r="B131" s="112"/>
      <c r="C131" s="105"/>
      <c r="D131" s="117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 x14ac:dyDescent="0.2">
      <c r="A132" s="108" t="s">
        <v>76</v>
      </c>
      <c r="B132" s="100" t="s">
        <v>102</v>
      </c>
      <c r="C132" s="103" t="s">
        <v>157</v>
      </c>
      <c r="D132" s="97" t="s">
        <v>173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 x14ac:dyDescent="0.2">
      <c r="A133" s="109"/>
      <c r="B133" s="111"/>
      <c r="C133" s="104"/>
      <c r="D133" s="116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 x14ac:dyDescent="0.2">
      <c r="A134" s="109"/>
      <c r="B134" s="111"/>
      <c r="C134" s="104"/>
      <c r="D134" s="116"/>
      <c r="E134" s="25" t="s">
        <v>188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09"/>
      <c r="B135" s="111"/>
      <c r="C135" s="104"/>
      <c r="D135" s="116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 x14ac:dyDescent="0.2">
      <c r="A136" s="109"/>
      <c r="B136" s="111"/>
      <c r="C136" s="104"/>
      <c r="D136" s="116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 x14ac:dyDescent="0.2">
      <c r="A137" s="110"/>
      <c r="B137" s="112"/>
      <c r="C137" s="105"/>
      <c r="D137" s="117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 x14ac:dyDescent="0.2">
      <c r="A138" s="108" t="s">
        <v>97</v>
      </c>
      <c r="B138" s="100" t="s">
        <v>101</v>
      </c>
      <c r="C138" s="103" t="s">
        <v>157</v>
      </c>
      <c r="D138" s="97" t="s">
        <v>174</v>
      </c>
      <c r="E138" s="26" t="s">
        <v>47</v>
      </c>
      <c r="F138" s="13">
        <f t="shared" ref="F138:F143" si="78">G138+H138+I138+J138+K138+L138</f>
        <v>4889.326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61.08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 x14ac:dyDescent="0.2">
      <c r="A139" s="109"/>
      <c r="B139" s="111"/>
      <c r="C139" s="104"/>
      <c r="D139" s="116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 x14ac:dyDescent="0.2">
      <c r="A140" s="109"/>
      <c r="B140" s="111"/>
      <c r="C140" s="104"/>
      <c r="D140" s="116"/>
      <c r="E140" s="25" t="s">
        <v>188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09"/>
      <c r="B141" s="111"/>
      <c r="C141" s="104"/>
      <c r="D141" s="116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 x14ac:dyDescent="0.2">
      <c r="A142" s="109"/>
      <c r="B142" s="111"/>
      <c r="C142" s="104"/>
      <c r="D142" s="116"/>
      <c r="E142" s="26" t="s">
        <v>58</v>
      </c>
      <c r="F142" s="13">
        <f t="shared" si="78"/>
        <v>4889.326</v>
      </c>
      <c r="G142" s="17">
        <v>3949.9850000000001</v>
      </c>
      <c r="H142" s="16">
        <v>0</v>
      </c>
      <c r="I142" s="16">
        <v>61.08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 x14ac:dyDescent="0.2">
      <c r="A143" s="110"/>
      <c r="B143" s="112"/>
      <c r="C143" s="105"/>
      <c r="D143" s="117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 x14ac:dyDescent="0.2">
      <c r="A144" s="108" t="s">
        <v>94</v>
      </c>
      <c r="B144" s="100" t="s">
        <v>104</v>
      </c>
      <c r="C144" s="103">
        <v>2021</v>
      </c>
      <c r="D144" s="97" t="s">
        <v>88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 x14ac:dyDescent="0.2">
      <c r="A145" s="109"/>
      <c r="B145" s="111"/>
      <c r="C145" s="104"/>
      <c r="D145" s="116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 x14ac:dyDescent="0.2">
      <c r="A146" s="109"/>
      <c r="B146" s="111"/>
      <c r="C146" s="104"/>
      <c r="D146" s="116"/>
      <c r="E146" s="25" t="s">
        <v>188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 x14ac:dyDescent="0.2">
      <c r="A147" s="109"/>
      <c r="B147" s="111"/>
      <c r="C147" s="104"/>
      <c r="D147" s="116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 x14ac:dyDescent="0.2">
      <c r="A148" s="109"/>
      <c r="B148" s="111"/>
      <c r="C148" s="104"/>
      <c r="D148" s="116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 x14ac:dyDescent="0.2">
      <c r="A149" s="110"/>
      <c r="B149" s="112"/>
      <c r="C149" s="105"/>
      <c r="D149" s="117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 x14ac:dyDescent="0.2">
      <c r="A150" s="108" t="s">
        <v>95</v>
      </c>
      <c r="B150" s="148" t="s">
        <v>122</v>
      </c>
      <c r="C150" s="103" t="s">
        <v>149</v>
      </c>
      <c r="D150" s="97" t="s">
        <v>176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 x14ac:dyDescent="0.2">
      <c r="A151" s="109"/>
      <c r="B151" s="146"/>
      <c r="C151" s="104"/>
      <c r="D151" s="116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 x14ac:dyDescent="0.2">
      <c r="A152" s="109"/>
      <c r="B152" s="146"/>
      <c r="C152" s="104"/>
      <c r="D152" s="116"/>
      <c r="E152" s="25" t="s">
        <v>188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 x14ac:dyDescent="0.2">
      <c r="A153" s="109"/>
      <c r="B153" s="146"/>
      <c r="C153" s="104"/>
      <c r="D153" s="116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 x14ac:dyDescent="0.2">
      <c r="A154" s="109"/>
      <c r="B154" s="146"/>
      <c r="C154" s="104"/>
      <c r="D154" s="116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7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 x14ac:dyDescent="0.2">
      <c r="A155" s="110"/>
      <c r="B155" s="147"/>
      <c r="C155" s="105"/>
      <c r="D155" s="117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 x14ac:dyDescent="0.2">
      <c r="A156" s="108" t="s">
        <v>96</v>
      </c>
      <c r="B156" s="100" t="s">
        <v>85</v>
      </c>
      <c r="C156" s="103" t="s">
        <v>154</v>
      </c>
      <c r="D156" s="97" t="s">
        <v>177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 x14ac:dyDescent="0.2">
      <c r="A157" s="109"/>
      <c r="B157" s="146"/>
      <c r="C157" s="104"/>
      <c r="D157" s="98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 x14ac:dyDescent="0.2">
      <c r="A158" s="109"/>
      <c r="B158" s="146"/>
      <c r="C158" s="104"/>
      <c r="D158" s="98"/>
      <c r="E158" s="25" t="s">
        <v>188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09"/>
      <c r="B159" s="146"/>
      <c r="C159" s="104"/>
      <c r="D159" s="98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 x14ac:dyDescent="0.2">
      <c r="A160" s="109"/>
      <c r="B160" s="146"/>
      <c r="C160" s="104"/>
      <c r="D160" s="98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7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 x14ac:dyDescent="0.2">
      <c r="A161" s="110"/>
      <c r="B161" s="147"/>
      <c r="C161" s="105"/>
      <c r="D161" s="99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 x14ac:dyDescent="0.2">
      <c r="A162" s="108" t="s">
        <v>105</v>
      </c>
      <c r="B162" s="100" t="s">
        <v>123</v>
      </c>
      <c r="C162" s="103" t="s">
        <v>149</v>
      </c>
      <c r="D162" s="121" t="s">
        <v>175</v>
      </c>
      <c r="E162" s="26" t="s">
        <v>47</v>
      </c>
      <c r="F162" s="13">
        <f t="shared" ref="F162:F167" si="87">G162+H162+I162+J162+K162+L162</f>
        <v>185385.17165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30645.22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 x14ac:dyDescent="0.2">
      <c r="A163" s="109"/>
      <c r="B163" s="146"/>
      <c r="C163" s="104"/>
      <c r="D163" s="121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 x14ac:dyDescent="0.2">
      <c r="A164" s="109"/>
      <c r="B164" s="146"/>
      <c r="C164" s="104"/>
      <c r="D164" s="121"/>
      <c r="E164" s="25" t="s">
        <v>188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09"/>
      <c r="B165" s="146"/>
      <c r="C165" s="104"/>
      <c r="D165" s="121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 x14ac:dyDescent="0.2">
      <c r="A166" s="109"/>
      <c r="B166" s="146"/>
      <c r="C166" s="104"/>
      <c r="D166" s="121"/>
      <c r="E166" s="26" t="s">
        <v>58</v>
      </c>
      <c r="F166" s="13">
        <f t="shared" si="87"/>
        <v>185385.17165</v>
      </c>
      <c r="G166" s="17">
        <v>24697.937999999998</v>
      </c>
      <c r="H166" s="16">
        <f>26465.209-457.031+221.20565</f>
        <v>26229.38365</v>
      </c>
      <c r="I166" s="76">
        <f>30710.739+30-95.519</f>
        <v>30645.22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 x14ac:dyDescent="0.2">
      <c r="A167" s="110"/>
      <c r="B167" s="147"/>
      <c r="C167" s="105"/>
      <c r="D167" s="122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 x14ac:dyDescent="0.2">
      <c r="A168" s="108" t="s">
        <v>108</v>
      </c>
      <c r="B168" s="100" t="s">
        <v>109</v>
      </c>
      <c r="C168" s="103" t="s">
        <v>184</v>
      </c>
      <c r="D168" s="97" t="s">
        <v>88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 x14ac:dyDescent="0.2">
      <c r="A169" s="109"/>
      <c r="B169" s="111"/>
      <c r="C169" s="104"/>
      <c r="D169" s="116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 x14ac:dyDescent="0.2">
      <c r="A170" s="109"/>
      <c r="B170" s="111"/>
      <c r="C170" s="104"/>
      <c r="D170" s="116"/>
      <c r="E170" s="25" t="s">
        <v>188</v>
      </c>
      <c r="F170" s="13">
        <f>G170+H170+I170+J170+K170+L170</f>
        <v>0</v>
      </c>
      <c r="G170" s="16">
        <v>0</v>
      </c>
      <c r="H170" s="16">
        <v>0</v>
      </c>
      <c r="I170" s="7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 x14ac:dyDescent="0.2">
      <c r="A171" s="109"/>
      <c r="B171" s="111"/>
      <c r="C171" s="104"/>
      <c r="D171" s="116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 x14ac:dyDescent="0.2">
      <c r="A172" s="109"/>
      <c r="B172" s="111"/>
      <c r="C172" s="104"/>
      <c r="D172" s="116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6">
        <v>0.35289999999999999</v>
      </c>
      <c r="K172" s="76">
        <v>0</v>
      </c>
      <c r="L172" s="7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0"/>
      <c r="B173" s="112"/>
      <c r="C173" s="105"/>
      <c r="D173" s="117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08" t="s">
        <v>128</v>
      </c>
      <c r="B174" s="100" t="s">
        <v>129</v>
      </c>
      <c r="C174" s="103" t="s">
        <v>179</v>
      </c>
      <c r="D174" s="97" t="s">
        <v>178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 x14ac:dyDescent="0.2">
      <c r="A175" s="109"/>
      <c r="B175" s="111"/>
      <c r="C175" s="104"/>
      <c r="D175" s="116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 x14ac:dyDescent="0.2">
      <c r="A176" s="109"/>
      <c r="B176" s="111"/>
      <c r="C176" s="104"/>
      <c r="D176" s="116"/>
      <c r="E176" s="25" t="s">
        <v>188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09"/>
      <c r="B177" s="111"/>
      <c r="C177" s="104"/>
      <c r="D177" s="116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09"/>
      <c r="B178" s="111"/>
      <c r="C178" s="104"/>
      <c r="D178" s="116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7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0"/>
      <c r="B179" s="112"/>
      <c r="C179" s="105"/>
      <c r="D179" s="117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08" t="s">
        <v>132</v>
      </c>
      <c r="B180" s="100" t="s">
        <v>134</v>
      </c>
      <c r="C180" s="113">
        <v>2023</v>
      </c>
      <c r="D180" s="97" t="s">
        <v>88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 x14ac:dyDescent="0.2">
      <c r="A181" s="109"/>
      <c r="B181" s="111"/>
      <c r="C181" s="114"/>
      <c r="D181" s="116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 x14ac:dyDescent="0.2">
      <c r="A182" s="109"/>
      <c r="B182" s="111"/>
      <c r="C182" s="114"/>
      <c r="D182" s="116"/>
      <c r="E182" s="25" t="s">
        <v>188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09"/>
      <c r="B183" s="111"/>
      <c r="C183" s="114"/>
      <c r="D183" s="116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09"/>
      <c r="B184" s="111"/>
      <c r="C184" s="114"/>
      <c r="D184" s="116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0"/>
      <c r="B185" s="112"/>
      <c r="C185" s="115"/>
      <c r="D185" s="117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 x14ac:dyDescent="0.2">
      <c r="A186" s="108" t="s">
        <v>79</v>
      </c>
      <c r="B186" s="108" t="s">
        <v>86</v>
      </c>
      <c r="C186" s="103" t="s">
        <v>106</v>
      </c>
      <c r="D186" s="97" t="s">
        <v>180</v>
      </c>
      <c r="E186" s="26" t="s">
        <v>47</v>
      </c>
      <c r="F186" s="13">
        <f>G186+H186+I186+J186+K186+L186</f>
        <v>105076.57162000002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8658.5451500000017</v>
      </c>
      <c r="J186" s="14">
        <f>J192+J198+J204+J210+J216+J222+J228+J234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 x14ac:dyDescent="0.2">
      <c r="A187" s="109"/>
      <c r="B187" s="109"/>
      <c r="C187" s="104"/>
      <c r="D187" s="106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 x14ac:dyDescent="0.2">
      <c r="A188" s="109"/>
      <c r="B188" s="109"/>
      <c r="C188" s="104"/>
      <c r="D188" s="106"/>
      <c r="E188" s="25" t="s">
        <v>188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 x14ac:dyDescent="0.2">
      <c r="A189" s="109"/>
      <c r="B189" s="109"/>
      <c r="C189" s="104"/>
      <c r="D189" s="106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 x14ac:dyDescent="0.2">
      <c r="A190" s="109"/>
      <c r="B190" s="109"/>
      <c r="C190" s="104"/>
      <c r="D190" s="106"/>
      <c r="E190" s="26" t="s">
        <v>58</v>
      </c>
      <c r="F190" s="13">
        <f t="shared" si="101"/>
        <v>66019.273910000004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7979.2038700000003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 x14ac:dyDescent="0.2">
      <c r="A191" s="110"/>
      <c r="B191" s="110"/>
      <c r="C191" s="105"/>
      <c r="D191" s="107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 x14ac:dyDescent="0.2">
      <c r="A192" s="97" t="s">
        <v>25</v>
      </c>
      <c r="B192" s="100" t="s">
        <v>112</v>
      </c>
      <c r="C192" s="103" t="s">
        <v>192</v>
      </c>
      <c r="D192" s="97" t="s">
        <v>191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 x14ac:dyDescent="0.2">
      <c r="A193" s="98"/>
      <c r="B193" s="101"/>
      <c r="C193" s="104"/>
      <c r="D193" s="106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 x14ac:dyDescent="0.2">
      <c r="A194" s="98"/>
      <c r="B194" s="101"/>
      <c r="C194" s="104"/>
      <c r="D194" s="106"/>
      <c r="E194" s="25" t="s">
        <v>188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98"/>
      <c r="B195" s="101"/>
      <c r="C195" s="104"/>
      <c r="D195" s="106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 x14ac:dyDescent="0.2">
      <c r="A196" s="98"/>
      <c r="B196" s="101"/>
      <c r="C196" s="104"/>
      <c r="D196" s="106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 x14ac:dyDescent="0.2">
      <c r="A197" s="99"/>
      <c r="B197" s="102"/>
      <c r="C197" s="105"/>
      <c r="D197" s="107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 x14ac:dyDescent="0.2">
      <c r="A198" s="97" t="s">
        <v>26</v>
      </c>
      <c r="B198" s="100" t="s">
        <v>130</v>
      </c>
      <c r="C198" s="103" t="s">
        <v>90</v>
      </c>
      <c r="D198" s="97" t="s">
        <v>92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 x14ac:dyDescent="0.2">
      <c r="A199" s="98"/>
      <c r="B199" s="101"/>
      <c r="C199" s="104"/>
      <c r="D199" s="133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 x14ac:dyDescent="0.2">
      <c r="A200" s="98"/>
      <c r="B200" s="101"/>
      <c r="C200" s="104"/>
      <c r="D200" s="133"/>
      <c r="E200" s="25" t="s">
        <v>188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 x14ac:dyDescent="0.2">
      <c r="A201" s="98"/>
      <c r="B201" s="101"/>
      <c r="C201" s="104"/>
      <c r="D201" s="133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 x14ac:dyDescent="0.2">
      <c r="A202" s="98"/>
      <c r="B202" s="101"/>
      <c r="C202" s="104"/>
      <c r="D202" s="133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99"/>
      <c r="B203" s="102"/>
      <c r="C203" s="105"/>
      <c r="D203" s="134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 x14ac:dyDescent="0.2">
      <c r="A204" s="97" t="s">
        <v>27</v>
      </c>
      <c r="B204" s="100" t="s">
        <v>139</v>
      </c>
      <c r="C204" s="103" t="s">
        <v>106</v>
      </c>
      <c r="D204" s="97" t="s">
        <v>181</v>
      </c>
      <c r="E204" s="26" t="s">
        <v>47</v>
      </c>
      <c r="F204" s="13">
        <f t="shared" ref="F204:F209" si="109">G204+H204+I204+J204+K204+L204</f>
        <v>39174.265069999994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6443.4490700000006</v>
      </c>
      <c r="J204" s="14">
        <f t="shared" ref="J204:L204" si="111">J205+J207+J208+J209</f>
        <v>508.80599999999998</v>
      </c>
      <c r="K204" s="74">
        <f>K205+K207+K208+K209</f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 x14ac:dyDescent="0.2">
      <c r="A205" s="98"/>
      <c r="B205" s="101"/>
      <c r="C205" s="104"/>
      <c r="D205" s="106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 x14ac:dyDescent="0.2">
      <c r="A206" s="98"/>
      <c r="B206" s="101"/>
      <c r="C206" s="104"/>
      <c r="D206" s="106"/>
      <c r="E206" s="25" t="s">
        <v>188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 x14ac:dyDescent="0.2">
      <c r="A207" s="98"/>
      <c r="B207" s="101"/>
      <c r="C207" s="104"/>
      <c r="D207" s="106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 x14ac:dyDescent="0.2">
      <c r="A208" s="98"/>
      <c r="B208" s="101"/>
      <c r="C208" s="104"/>
      <c r="D208" s="106"/>
      <c r="E208" s="26" t="s">
        <v>58</v>
      </c>
      <c r="F208" s="13">
        <f t="shared" si="109"/>
        <v>39174.265069999994</v>
      </c>
      <c r="G208" s="17">
        <v>1163.067</v>
      </c>
      <c r="H208" s="17">
        <v>31058.942999999999</v>
      </c>
      <c r="I208" s="75">
        <f>6409.01007+34.439</f>
        <v>6443.4490700000006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 x14ac:dyDescent="0.2">
      <c r="A209" s="99"/>
      <c r="B209" s="102"/>
      <c r="C209" s="105"/>
      <c r="D209" s="107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 x14ac:dyDescent="0.2">
      <c r="A210" s="97" t="s">
        <v>28</v>
      </c>
      <c r="B210" s="148" t="s">
        <v>182</v>
      </c>
      <c r="C210" s="103" t="s">
        <v>90</v>
      </c>
      <c r="D210" s="97" t="s">
        <v>83</v>
      </c>
      <c r="E210" s="26" t="s">
        <v>47</v>
      </c>
      <c r="F210" s="13">
        <f t="shared" ref="F210:F215" si="112">G210+H210+I210+J210+K210+L210</f>
        <v>11217.838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0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 x14ac:dyDescent="0.2">
      <c r="A211" s="98"/>
      <c r="B211" s="101"/>
      <c r="C211" s="104"/>
      <c r="D211" s="133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 x14ac:dyDescent="0.2">
      <c r="A212" s="98"/>
      <c r="B212" s="101"/>
      <c r="C212" s="104"/>
      <c r="D212" s="133"/>
      <c r="E212" s="25" t="s">
        <v>188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98"/>
      <c r="B213" s="101"/>
      <c r="C213" s="104"/>
      <c r="D213" s="133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 x14ac:dyDescent="0.2">
      <c r="A214" s="98"/>
      <c r="B214" s="101"/>
      <c r="C214" s="104"/>
      <c r="D214" s="133"/>
      <c r="E214" s="26" t="s">
        <v>58</v>
      </c>
      <c r="F214" s="13">
        <f t="shared" si="112"/>
        <v>11217.838</v>
      </c>
      <c r="G214" s="17">
        <f>5363.47-117.18</f>
        <v>5246.29</v>
      </c>
      <c r="H214" s="17">
        <v>5971.5479999999998</v>
      </c>
      <c r="I214" s="16">
        <f>5638.582-2014.58332-3623.99868</f>
        <v>0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 x14ac:dyDescent="0.2">
      <c r="A215" s="99"/>
      <c r="B215" s="102"/>
      <c r="C215" s="105"/>
      <c r="D215" s="134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 x14ac:dyDescent="0.2">
      <c r="A216" s="97" t="s">
        <v>98</v>
      </c>
      <c r="B216" s="127" t="s">
        <v>144</v>
      </c>
      <c r="C216" s="130" t="s">
        <v>185</v>
      </c>
      <c r="D216" s="97" t="s">
        <v>89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 x14ac:dyDescent="0.2">
      <c r="A217" s="98"/>
      <c r="B217" s="128"/>
      <c r="C217" s="131"/>
      <c r="D217" s="98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 x14ac:dyDescent="0.2">
      <c r="A218" s="98"/>
      <c r="B218" s="128"/>
      <c r="C218" s="131"/>
      <c r="D218" s="98"/>
      <c r="E218" s="25" t="s">
        <v>188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98"/>
      <c r="B219" s="128"/>
      <c r="C219" s="131"/>
      <c r="D219" s="98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 x14ac:dyDescent="0.2">
      <c r="A220" s="98"/>
      <c r="B220" s="128"/>
      <c r="C220" s="131"/>
      <c r="D220" s="98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136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 x14ac:dyDescent="0.2">
      <c r="A221" s="99"/>
      <c r="B221" s="129"/>
      <c r="C221" s="132"/>
      <c r="D221" s="99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 x14ac:dyDescent="0.2">
      <c r="A222" s="97" t="s">
        <v>111</v>
      </c>
      <c r="B222" s="100" t="s">
        <v>113</v>
      </c>
      <c r="C222" s="103">
        <v>2023</v>
      </c>
      <c r="D222" s="97" t="s">
        <v>137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 x14ac:dyDescent="0.2">
      <c r="A223" s="98"/>
      <c r="B223" s="101"/>
      <c r="C223" s="104"/>
      <c r="D223" s="106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 x14ac:dyDescent="0.2">
      <c r="A224" s="98"/>
      <c r="B224" s="101"/>
      <c r="C224" s="104"/>
      <c r="D224" s="106"/>
      <c r="E224" s="25" t="s">
        <v>188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98"/>
      <c r="B225" s="101"/>
      <c r="C225" s="104"/>
      <c r="D225" s="106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75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 x14ac:dyDescent="0.2">
      <c r="A226" s="98"/>
      <c r="B226" s="101"/>
      <c r="C226" s="104"/>
      <c r="D226" s="106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75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 x14ac:dyDescent="0.2">
      <c r="A227" s="99"/>
      <c r="B227" s="102"/>
      <c r="C227" s="105"/>
      <c r="D227" s="107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 x14ac:dyDescent="0.2">
      <c r="A228" s="97" t="s">
        <v>140</v>
      </c>
      <c r="B228" s="100" t="s">
        <v>141</v>
      </c>
      <c r="C228" s="103">
        <v>2023</v>
      </c>
      <c r="D228" s="97" t="s">
        <v>142</v>
      </c>
      <c r="E228" s="26" t="s">
        <v>47</v>
      </c>
      <c r="F228" s="13">
        <f>G228+H228+I228+J228+K228+L228</f>
        <v>1500</v>
      </c>
      <c r="G228" s="14">
        <f>G229+G231+G232+G233</f>
        <v>0</v>
      </c>
      <c r="H228" s="14">
        <f>H229+H231+H232+H233</f>
        <v>0</v>
      </c>
      <c r="I228" s="14">
        <f>I229+I231+I232+I233</f>
        <v>1500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 x14ac:dyDescent="0.2">
      <c r="A229" s="98"/>
      <c r="B229" s="101"/>
      <c r="C229" s="104"/>
      <c r="D229" s="106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 x14ac:dyDescent="0.2">
      <c r="A230" s="98"/>
      <c r="B230" s="101"/>
      <c r="C230" s="104"/>
      <c r="D230" s="106"/>
      <c r="E230" s="25" t="s">
        <v>188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98"/>
      <c r="B231" s="101"/>
      <c r="C231" s="104"/>
      <c r="D231" s="106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 x14ac:dyDescent="0.2">
      <c r="A232" s="98"/>
      <c r="B232" s="101"/>
      <c r="C232" s="104"/>
      <c r="D232" s="106"/>
      <c r="E232" s="26" t="s">
        <v>58</v>
      </c>
      <c r="F232" s="13">
        <f>G232+H232+I232+J232+K232+L232</f>
        <v>1500</v>
      </c>
      <c r="G232" s="16">
        <v>0</v>
      </c>
      <c r="H232" s="16">
        <v>0</v>
      </c>
      <c r="I232" s="75">
        <v>1500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 x14ac:dyDescent="0.2">
      <c r="A233" s="99"/>
      <c r="B233" s="102"/>
      <c r="C233" s="105"/>
      <c r="D233" s="107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 x14ac:dyDescent="0.2">
      <c r="A234" s="97" t="s">
        <v>186</v>
      </c>
      <c r="B234" s="100" t="s">
        <v>187</v>
      </c>
      <c r="C234" s="103">
        <v>2024</v>
      </c>
      <c r="D234" s="97" t="s">
        <v>137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 x14ac:dyDescent="0.2">
      <c r="A235" s="98"/>
      <c r="B235" s="101"/>
      <c r="C235" s="104"/>
      <c r="D235" s="106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 x14ac:dyDescent="0.2">
      <c r="A236" s="98"/>
      <c r="B236" s="101"/>
      <c r="C236" s="104"/>
      <c r="D236" s="106"/>
      <c r="E236" s="25" t="s">
        <v>188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98"/>
      <c r="B237" s="101"/>
      <c r="C237" s="104"/>
      <c r="D237" s="106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 x14ac:dyDescent="0.2">
      <c r="A238" s="98"/>
      <c r="B238" s="101"/>
      <c r="C238" s="104"/>
      <c r="D238" s="106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 x14ac:dyDescent="0.2">
      <c r="A239" s="99"/>
      <c r="B239" s="102"/>
      <c r="C239" s="105"/>
      <c r="D239" s="107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 x14ac:dyDescent="0.2">
      <c r="A240" s="94"/>
      <c r="B240" s="135" t="s">
        <v>73</v>
      </c>
      <c r="C240" s="103" t="s">
        <v>149</v>
      </c>
      <c r="D240" s="121"/>
      <c r="E240" s="25" t="s">
        <v>47</v>
      </c>
      <c r="F240" s="23">
        <f t="shared" ref="F240:J241" si="121">F12+F66+F78+F114+F186</f>
        <v>1281630.4525199998</v>
      </c>
      <c r="G240" s="23">
        <f t="shared" si="121"/>
        <v>182601.34386000002</v>
      </c>
      <c r="H240" s="23">
        <f t="shared" si="121"/>
        <v>233788.01252999998</v>
      </c>
      <c r="I240" s="23">
        <f>I12+I66+I78+I114+I186</f>
        <v>206807.33867</v>
      </c>
      <c r="J240" s="23">
        <f t="shared" si="121"/>
        <v>223629.64146000001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 x14ac:dyDescent="0.2">
      <c r="A241" s="95"/>
      <c r="B241" s="136"/>
      <c r="C241" s="104"/>
      <c r="D241" s="121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 x14ac:dyDescent="0.2">
      <c r="A242" s="95"/>
      <c r="B242" s="136"/>
      <c r="C242" s="104"/>
      <c r="D242" s="121"/>
      <c r="E242" s="25" t="s">
        <v>188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 x14ac:dyDescent="0.2">
      <c r="A243" s="95"/>
      <c r="B243" s="136"/>
      <c r="C243" s="104"/>
      <c r="D243" s="121"/>
      <c r="E243" s="25" t="s">
        <v>57</v>
      </c>
      <c r="F243" s="23">
        <f t="shared" si="122"/>
        <v>15550.053960000001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861.88882000000001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 x14ac:dyDescent="0.2">
      <c r="A244" s="95"/>
      <c r="B244" s="136"/>
      <c r="C244" s="104"/>
      <c r="D244" s="121"/>
      <c r="E244" s="25" t="s">
        <v>58</v>
      </c>
      <c r="F244" s="23">
        <f t="shared" si="122"/>
        <v>1234522.0824699998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199700.04652999999</v>
      </c>
      <c r="J244" s="23">
        <f>J16+J70+J82+J118+J190</f>
        <v>204603.64394000001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 x14ac:dyDescent="0.2">
      <c r="A245" s="96"/>
      <c r="B245" s="137"/>
      <c r="C245" s="105"/>
      <c r="D245" s="122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 x14ac:dyDescent="0.2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 x14ac:dyDescent="0.2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0" customFormat="1" ht="15" customHeight="1" x14ac:dyDescent="0.25">
      <c r="B248" s="81" t="s">
        <v>145</v>
      </c>
      <c r="C248" s="82"/>
      <c r="D248" s="83" t="s">
        <v>146</v>
      </c>
      <c r="E248" s="83"/>
      <c r="F248" s="83"/>
      <c r="G248" s="83"/>
      <c r="H248" s="84"/>
      <c r="I248" s="85"/>
      <c r="J248" s="86"/>
      <c r="K248" s="86"/>
      <c r="L248" s="87"/>
      <c r="M248" s="87"/>
      <c r="N248" s="87"/>
      <c r="O248" s="87"/>
      <c r="P248" s="87"/>
      <c r="Q248" s="87"/>
      <c r="R248" s="87"/>
    </row>
    <row r="249" spans="1:52" s="80" customFormat="1" ht="15.75" x14ac:dyDescent="0.25">
      <c r="B249" s="88"/>
      <c r="C249" s="88"/>
      <c r="D249" s="89" t="s">
        <v>148</v>
      </c>
      <c r="E249" s="89"/>
      <c r="F249" s="89"/>
      <c r="G249" s="89"/>
      <c r="H249" s="90"/>
      <c r="J249" s="87"/>
      <c r="K249" s="85" t="s">
        <v>147</v>
      </c>
      <c r="L249" s="91"/>
      <c r="M249" s="87"/>
      <c r="N249" s="87"/>
      <c r="O249" s="87"/>
      <c r="P249" s="87"/>
      <c r="Q249" s="87"/>
      <c r="R249" s="87"/>
    </row>
    <row r="250" spans="1:52" s="77" customFormat="1" ht="12.75" x14ac:dyDescent="0.2">
      <c r="B250" s="78"/>
      <c r="C250" s="78"/>
      <c r="D250" s="78"/>
      <c r="E250" s="78"/>
      <c r="F250" s="78"/>
      <c r="G250" s="78"/>
      <c r="H250" s="78"/>
      <c r="J250" s="92"/>
      <c r="K250" s="79"/>
      <c r="L250" s="79"/>
      <c r="M250" s="79"/>
      <c r="N250" s="79"/>
      <c r="O250" s="79"/>
      <c r="P250" s="79"/>
      <c r="Q250" s="79"/>
      <c r="R250" s="79"/>
    </row>
    <row r="251" spans="1:52" s="77" customFormat="1" ht="12.75" x14ac:dyDescent="0.2">
      <c r="B251" s="78"/>
      <c r="C251" s="78"/>
      <c r="D251" s="78"/>
      <c r="E251" s="78"/>
      <c r="F251" s="78"/>
      <c r="G251" s="78"/>
      <c r="H251" s="78"/>
      <c r="I251" s="93"/>
      <c r="J251" s="93"/>
      <c r="K251" s="93"/>
      <c r="L251" s="79"/>
      <c r="M251" s="79"/>
      <c r="N251" s="79"/>
      <c r="O251" s="79"/>
      <c r="P251" s="79"/>
      <c r="Q251" s="79"/>
      <c r="R251" s="79"/>
    </row>
    <row r="252" spans="1:52" s="33" customFormat="1" ht="21.75" customHeight="1" x14ac:dyDescent="0.2">
      <c r="F252" s="37"/>
      <c r="H252" s="61"/>
      <c r="I252" s="61"/>
      <c r="J252" s="61"/>
      <c r="K252" s="69"/>
      <c r="L252" s="69"/>
    </row>
    <row r="253" spans="1:52" s="33" customFormat="1" ht="21.75" customHeight="1" x14ac:dyDescent="0.2">
      <c r="F253" s="37"/>
      <c r="H253" s="61"/>
      <c r="I253" s="61"/>
      <c r="J253" s="61"/>
      <c r="K253" s="69"/>
      <c r="L253" s="69"/>
    </row>
    <row r="254" spans="1:52" s="33" customFormat="1" ht="21.75" customHeight="1" x14ac:dyDescent="0.2">
      <c r="F254" s="37"/>
      <c r="H254" s="61"/>
      <c r="I254" s="61"/>
      <c r="J254" s="61"/>
      <c r="K254" s="69"/>
      <c r="L254" s="69"/>
    </row>
    <row r="255" spans="1:52" s="33" customFormat="1" ht="21.75" customHeight="1" x14ac:dyDescent="0.2">
      <c r="F255" s="37"/>
      <c r="H255" s="61"/>
      <c r="I255" s="61"/>
      <c r="J255" s="61"/>
      <c r="K255" s="69"/>
      <c r="L255" s="69"/>
    </row>
    <row r="256" spans="1:52" s="33" customFormat="1" ht="21.75" customHeight="1" x14ac:dyDescent="0.2">
      <c r="F256" s="37"/>
      <c r="H256" s="61"/>
      <c r="I256" s="61"/>
      <c r="J256" s="61"/>
      <c r="K256" s="69"/>
      <c r="L256" s="69"/>
    </row>
    <row r="257" spans="1:52" s="33" customFormat="1" ht="21.75" customHeight="1" x14ac:dyDescent="0.2">
      <c r="F257" s="37"/>
      <c r="H257" s="61"/>
      <c r="I257" s="61"/>
      <c r="J257" s="61"/>
      <c r="K257" s="69"/>
      <c r="L257" s="69"/>
    </row>
    <row r="258" spans="1:52" s="33" customFormat="1" ht="21.75" customHeight="1" x14ac:dyDescent="0.2">
      <c r="F258" s="37"/>
      <c r="H258" s="61"/>
      <c r="I258" s="61"/>
      <c r="J258" s="61"/>
      <c r="K258" s="69"/>
      <c r="L258" s="69"/>
    </row>
    <row r="259" spans="1:52" s="33" customFormat="1" ht="21.75" customHeight="1" x14ac:dyDescent="0.2">
      <c r="F259" s="37"/>
      <c r="H259" s="61"/>
      <c r="I259" s="61"/>
      <c r="J259" s="61"/>
      <c r="K259" s="69"/>
      <c r="L259" s="69"/>
    </row>
    <row r="260" spans="1:52" s="33" customFormat="1" ht="21.75" customHeight="1" x14ac:dyDescent="0.2">
      <c r="F260" s="37"/>
      <c r="H260" s="61"/>
      <c r="I260" s="61"/>
      <c r="J260" s="61"/>
      <c r="K260" s="69"/>
      <c r="L260" s="69"/>
    </row>
    <row r="261" spans="1:52" s="33" customFormat="1" ht="21.75" customHeight="1" x14ac:dyDescent="0.2">
      <c r="F261" s="37"/>
      <c r="H261" s="61"/>
      <c r="I261" s="61"/>
      <c r="J261" s="61"/>
      <c r="K261" s="69"/>
      <c r="L261" s="69"/>
    </row>
    <row r="262" spans="1:52" s="33" customFormat="1" ht="21.75" customHeight="1" x14ac:dyDescent="0.2">
      <c r="F262" s="37"/>
      <c r="H262" s="61"/>
      <c r="I262" s="61"/>
      <c r="J262" s="61"/>
      <c r="K262" s="69"/>
      <c r="L262" s="69"/>
    </row>
    <row r="263" spans="1:52" s="33" customFormat="1" ht="21.75" customHeight="1" x14ac:dyDescent="0.2">
      <c r="F263" s="37"/>
      <c r="H263" s="61"/>
      <c r="I263" s="61"/>
      <c r="J263" s="61"/>
      <c r="K263" s="69"/>
      <c r="L263" s="69"/>
    </row>
    <row r="264" spans="1:52" s="33" customFormat="1" ht="21.75" customHeight="1" x14ac:dyDescent="0.2">
      <c r="F264" s="37"/>
      <c r="H264" s="61"/>
      <c r="I264" s="61"/>
      <c r="J264" s="61"/>
      <c r="K264" s="69"/>
      <c r="L264" s="69"/>
    </row>
    <row r="265" spans="1:52" s="33" customFormat="1" ht="21.75" customHeight="1" x14ac:dyDescent="0.2">
      <c r="F265" s="37"/>
      <c r="H265" s="61"/>
      <c r="I265" s="61"/>
      <c r="J265" s="61"/>
      <c r="K265" s="69"/>
      <c r="L265" s="69"/>
    </row>
    <row r="266" spans="1:52" s="33" customFormat="1" ht="21.75" customHeight="1" x14ac:dyDescent="0.2">
      <c r="F266" s="37"/>
      <c r="H266" s="61"/>
      <c r="I266" s="61"/>
      <c r="J266" s="61"/>
      <c r="K266" s="69"/>
      <c r="L266" s="69"/>
    </row>
    <row r="267" spans="1:52" s="33" customFormat="1" ht="21.75" customHeight="1" x14ac:dyDescent="0.2">
      <c r="F267" s="37"/>
      <c r="H267" s="61"/>
      <c r="I267" s="61"/>
      <c r="J267" s="61"/>
      <c r="K267" s="69"/>
      <c r="L267" s="69"/>
    </row>
    <row r="268" spans="1:52" s="63" customFormat="1" ht="21.75" customHeight="1" x14ac:dyDescent="0.2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 x14ac:dyDescent="0.2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 x14ac:dyDescent="0.2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 x14ac:dyDescent="0.2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 x14ac:dyDescent="0.2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 x14ac:dyDescent="0.2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 x14ac:dyDescent="0.2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/>
  <mergeCells count="171"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</mergeCells>
  <pageMargins left="0.25" right="0.25" top="0.75" bottom="0.75" header="0.3" footer="0.3"/>
  <pageSetup paperSize="9" scale="71" fitToHeight="0" orientation="landscape" r:id="rId1"/>
  <rowBreaks count="8" manualBreakCount="8">
    <brk id="29" max="11" man="1"/>
    <brk id="59" max="11" man="1"/>
    <brk id="87" max="11" man="1"/>
    <brk id="118" max="11" man="1"/>
    <brk id="148" max="11" man="1"/>
    <brk id="179" max="11" man="1"/>
    <brk id="208" max="11" man="1"/>
    <brk id="22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2023-12-20T13:46:48Z</dcterms:modified>
</cp:coreProperties>
</file>